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terne Dienste\IT\Projekte\IT_95 Gebührenpflicht Beanstandungen\3 Umsetzung\2 Beanstandungs-Formular\"/>
    </mc:Choice>
  </mc:AlternateContent>
  <xr:revisionPtr revIDLastSave="0" documentId="13_ncr:1_{40CBA02B-1CA6-41BA-A0B4-8DF52D8AEE5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ular" sheetId="1" r:id="rId1"/>
    <sheet name="Listen" sheetId="2" state="hidden" r:id="rId2"/>
  </sheets>
  <definedNames>
    <definedName name="_xlnm.Print_Area" localSheetId="0">Formular!$A$1:$K$59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G15" i="1" s="1"/>
  <c r="C2" i="2"/>
  <c r="C3" i="2" s="1"/>
  <c r="O46" i="1"/>
  <c r="P46" i="1" s="1"/>
  <c r="M46" i="1"/>
  <c r="N46" i="1" s="1"/>
  <c r="O45" i="1"/>
  <c r="P45" i="1" s="1"/>
  <c r="M45" i="1"/>
  <c r="N45" i="1" s="1"/>
  <c r="O44" i="1"/>
  <c r="P44" i="1" s="1"/>
  <c r="M44" i="1"/>
  <c r="N44" i="1" s="1"/>
  <c r="O43" i="1"/>
  <c r="P43" i="1" s="1"/>
  <c r="M43" i="1"/>
  <c r="N43" i="1" s="1"/>
  <c r="O42" i="1"/>
  <c r="P42" i="1" s="1"/>
  <c r="M42" i="1"/>
  <c r="N42" i="1" s="1"/>
  <c r="O41" i="1"/>
  <c r="P41" i="1" s="1"/>
  <c r="M41" i="1"/>
  <c r="N41" i="1" s="1"/>
  <c r="O40" i="1"/>
  <c r="P40" i="1" s="1"/>
  <c r="M40" i="1"/>
  <c r="N40" i="1" s="1"/>
  <c r="O39" i="1"/>
  <c r="P39" i="1" s="1"/>
  <c r="M39" i="1"/>
  <c r="N39" i="1" s="1"/>
  <c r="O38" i="1"/>
  <c r="P38" i="1" s="1"/>
  <c r="M38" i="1"/>
  <c r="N38" i="1" s="1"/>
  <c r="O37" i="1"/>
  <c r="P37" i="1" s="1"/>
  <c r="M37" i="1"/>
  <c r="N37" i="1" s="1"/>
  <c r="O36" i="1"/>
  <c r="P36" i="1" s="1"/>
  <c r="M36" i="1"/>
  <c r="N36" i="1" s="1"/>
  <c r="O35" i="1"/>
  <c r="P35" i="1" s="1"/>
  <c r="M35" i="1"/>
  <c r="N35" i="1" s="1"/>
  <c r="O34" i="1"/>
  <c r="P34" i="1" s="1"/>
  <c r="M34" i="1"/>
  <c r="N34" i="1" s="1"/>
  <c r="O33" i="1"/>
  <c r="P33" i="1" s="1"/>
  <c r="M33" i="1"/>
  <c r="N33" i="1" s="1"/>
  <c r="O32" i="1"/>
  <c r="P32" i="1" s="1"/>
  <c r="M32" i="1"/>
  <c r="N32" i="1" s="1"/>
  <c r="O31" i="1"/>
  <c r="M31" i="1"/>
  <c r="N31" i="1" s="1"/>
  <c r="O30" i="1"/>
  <c r="M30" i="1"/>
  <c r="N30" i="1" s="1"/>
  <c r="O29" i="1"/>
  <c r="M29" i="1"/>
  <c r="N29" i="1" s="1"/>
  <c r="O28" i="1"/>
  <c r="M28" i="1"/>
  <c r="N28" i="1" s="1"/>
  <c r="O27" i="1"/>
  <c r="M27" i="1"/>
  <c r="N27" i="1" s="1"/>
  <c r="I7" i="1" l="1"/>
  <c r="B10" i="1"/>
  <c r="I10" i="1"/>
  <c r="B7" i="1"/>
  <c r="P30" i="1"/>
  <c r="P29" i="1"/>
  <c r="P28" i="1"/>
  <c r="P27" i="1"/>
  <c r="P31" i="1"/>
  <c r="AJ14" i="2" l="1"/>
  <c r="AI14" i="2"/>
  <c r="AH14" i="2"/>
  <c r="AG14" i="2"/>
  <c r="AJ2" i="2"/>
  <c r="AJ4" i="2" s="1"/>
  <c r="AI2" i="2"/>
  <c r="AI8" i="2" s="1"/>
  <c r="AH2" i="2"/>
  <c r="AH5" i="2" s="1"/>
  <c r="AG2" i="2"/>
  <c r="AG5" i="2" s="1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Q14" i="2"/>
  <c r="R14" i="2"/>
  <c r="AF2" i="2"/>
  <c r="AF8" i="2" s="1"/>
  <c r="AE2" i="2"/>
  <c r="AE9" i="2" s="1"/>
  <c r="AD2" i="2"/>
  <c r="AD11" i="2" s="1"/>
  <c r="AC2" i="2"/>
  <c r="AC9" i="2" s="1"/>
  <c r="AB2" i="2"/>
  <c r="AB9" i="2" s="1"/>
  <c r="AA2" i="2"/>
  <c r="AA10" i="2" s="1"/>
  <c r="Z2" i="2"/>
  <c r="Z11" i="2" s="1"/>
  <c r="Y2" i="2"/>
  <c r="Y8" i="2" s="1"/>
  <c r="X2" i="2"/>
  <c r="X8" i="2" s="1"/>
  <c r="W2" i="2"/>
  <c r="W8" i="2" s="1"/>
  <c r="V2" i="2"/>
  <c r="V11" i="2" s="1"/>
  <c r="U2" i="2"/>
  <c r="U8" i="2" s="1"/>
  <c r="T2" i="2"/>
  <c r="T11" i="2" s="1"/>
  <c r="S2" i="2"/>
  <c r="S11" i="2" s="1"/>
  <c r="Q2" i="2"/>
  <c r="Q8" i="2" s="1"/>
  <c r="R2" i="2"/>
  <c r="R11" i="2" s="1"/>
  <c r="O3" i="2"/>
  <c r="O2" i="2"/>
  <c r="Z22" i="2" l="1"/>
  <c r="Z18" i="2"/>
  <c r="Z17" i="2"/>
  <c r="Z21" i="2"/>
  <c r="Z20" i="2"/>
  <c r="Z16" i="2"/>
  <c r="Z23" i="2"/>
  <c r="Z19" i="2"/>
  <c r="Z15" i="2"/>
  <c r="T21" i="2"/>
  <c r="T17" i="2"/>
  <c r="T16" i="2"/>
  <c r="T20" i="2"/>
  <c r="T23" i="2"/>
  <c r="T19" i="2"/>
  <c r="T15" i="2"/>
  <c r="T22" i="2"/>
  <c r="T18" i="2"/>
  <c r="AB21" i="2"/>
  <c r="AB17" i="2"/>
  <c r="AB20" i="2"/>
  <c r="AB16" i="2"/>
  <c r="AB23" i="2"/>
  <c r="AB19" i="2"/>
  <c r="AB15" i="2"/>
  <c r="AB22" i="2"/>
  <c r="AB18" i="2"/>
  <c r="U17" i="2"/>
  <c r="U20" i="2"/>
  <c r="U16" i="2"/>
  <c r="U23" i="2"/>
  <c r="U19" i="2"/>
  <c r="U22" i="2"/>
  <c r="U18" i="2"/>
  <c r="U21" i="2"/>
  <c r="U15" i="2"/>
  <c r="AC20" i="2"/>
  <c r="AC16" i="2"/>
  <c r="AC19" i="2"/>
  <c r="AC15" i="2"/>
  <c r="AC22" i="2"/>
  <c r="AC18" i="2"/>
  <c r="AC21" i="2"/>
  <c r="AC17" i="2"/>
  <c r="AC23" i="2"/>
  <c r="AG22" i="2"/>
  <c r="AG18" i="2"/>
  <c r="AG21" i="2"/>
  <c r="AG20" i="2"/>
  <c r="AG16" i="2"/>
  <c r="AG23" i="2"/>
  <c r="AG19" i="2"/>
  <c r="AG15" i="2"/>
  <c r="AG17" i="2"/>
  <c r="R22" i="2"/>
  <c r="R18" i="2"/>
  <c r="R17" i="2"/>
  <c r="R21" i="2"/>
  <c r="R20" i="2"/>
  <c r="R16" i="2"/>
  <c r="R23" i="2"/>
  <c r="R19" i="2"/>
  <c r="R15" i="2"/>
  <c r="AA21" i="2"/>
  <c r="AA17" i="2"/>
  <c r="AA20" i="2"/>
  <c r="AA23" i="2"/>
  <c r="AA19" i="2"/>
  <c r="AA15" i="2"/>
  <c r="AA22" i="2"/>
  <c r="AA18" i="2"/>
  <c r="AA16" i="2"/>
  <c r="V20" i="2"/>
  <c r="V16" i="2"/>
  <c r="V19" i="2"/>
  <c r="V23" i="2"/>
  <c r="V15" i="2"/>
  <c r="V22" i="2"/>
  <c r="V18" i="2"/>
  <c r="V21" i="2"/>
  <c r="V17" i="2"/>
  <c r="AD20" i="2"/>
  <c r="AD16" i="2"/>
  <c r="AD15" i="2"/>
  <c r="AD23" i="2"/>
  <c r="AD19" i="2"/>
  <c r="AD22" i="2"/>
  <c r="AD18" i="2"/>
  <c r="AD21" i="2"/>
  <c r="AD17" i="2"/>
  <c r="AH22" i="2"/>
  <c r="AH18" i="2"/>
  <c r="AH21" i="2"/>
  <c r="AH17" i="2"/>
  <c r="AH20" i="2"/>
  <c r="AH16" i="2"/>
  <c r="AH23" i="2"/>
  <c r="AH19" i="2"/>
  <c r="AH15" i="2"/>
  <c r="Y22" i="2"/>
  <c r="Y18" i="2"/>
  <c r="Y17" i="2"/>
  <c r="Y20" i="2"/>
  <c r="Y16" i="2"/>
  <c r="Y23" i="2"/>
  <c r="Y19" i="2"/>
  <c r="Y15" i="2"/>
  <c r="Y21" i="2"/>
  <c r="W23" i="2"/>
  <c r="W19" i="2"/>
  <c r="W15" i="2"/>
  <c r="W18" i="2"/>
  <c r="W22" i="2"/>
  <c r="W21" i="2"/>
  <c r="W17" i="2"/>
  <c r="W20" i="2"/>
  <c r="W16" i="2"/>
  <c r="AE22" i="2"/>
  <c r="AE18" i="2"/>
  <c r="AE23" i="2"/>
  <c r="AE19" i="2"/>
  <c r="AE15" i="2"/>
  <c r="AE21" i="2"/>
  <c r="AE17" i="2"/>
  <c r="AE20" i="2"/>
  <c r="AE16" i="2"/>
  <c r="AI23" i="2"/>
  <c r="AI20" i="2"/>
  <c r="AI21" i="2"/>
  <c r="AI17" i="2"/>
  <c r="AI16" i="2"/>
  <c r="AI19" i="2"/>
  <c r="AI15" i="2"/>
  <c r="AI22" i="2"/>
  <c r="AI18" i="2"/>
  <c r="S16" i="2"/>
  <c r="S21" i="2"/>
  <c r="S17" i="2"/>
  <c r="S23" i="2"/>
  <c r="S19" i="2"/>
  <c r="S15" i="2"/>
  <c r="S22" i="2"/>
  <c r="S18" i="2"/>
  <c r="S20" i="2"/>
  <c r="X23" i="2"/>
  <c r="X19" i="2"/>
  <c r="X15" i="2"/>
  <c r="X18" i="2"/>
  <c r="X22" i="2"/>
  <c r="X21" i="2"/>
  <c r="X17" i="2"/>
  <c r="X20" i="2"/>
  <c r="X16" i="2"/>
  <c r="AF23" i="2"/>
  <c r="AF19" i="2"/>
  <c r="AF15" i="2"/>
  <c r="AF22" i="2"/>
  <c r="AF18" i="2"/>
  <c r="AF21" i="2"/>
  <c r="AF17" i="2"/>
  <c r="AF20" i="2"/>
  <c r="AF16" i="2"/>
  <c r="AJ23" i="2"/>
  <c r="AJ15" i="2"/>
  <c r="AJ20" i="2"/>
  <c r="AJ17" i="2"/>
  <c r="AJ22" i="2"/>
  <c r="AJ19" i="2"/>
  <c r="AJ21" i="2"/>
  <c r="AJ18" i="2"/>
  <c r="AJ16" i="2"/>
  <c r="Q18" i="2"/>
  <c r="Q16" i="2"/>
  <c r="Q15" i="2"/>
  <c r="Q20" i="2"/>
  <c r="Q17" i="2"/>
  <c r="Q19" i="2"/>
  <c r="Q23" i="2"/>
  <c r="Q22" i="2"/>
  <c r="Q21" i="2"/>
  <c r="AJ3" i="2"/>
  <c r="AJ10" i="2"/>
  <c r="AJ8" i="2"/>
  <c r="AJ9" i="2"/>
  <c r="AJ11" i="2"/>
  <c r="AI4" i="2"/>
  <c r="AI5" i="2"/>
  <c r="AI11" i="2"/>
  <c r="AI6" i="2"/>
  <c r="AI7" i="2"/>
  <c r="AJ5" i="2"/>
  <c r="AJ6" i="2"/>
  <c r="AJ7" i="2"/>
  <c r="AI9" i="2"/>
  <c r="AI10" i="2"/>
  <c r="AI3" i="2"/>
  <c r="AH10" i="2"/>
  <c r="AH3" i="2"/>
  <c r="AH11" i="2"/>
  <c r="AH4" i="2"/>
  <c r="AH6" i="2"/>
  <c r="AH7" i="2"/>
  <c r="AH8" i="2"/>
  <c r="AH9" i="2"/>
  <c r="AG6" i="2"/>
  <c r="AG8" i="2"/>
  <c r="AG9" i="2"/>
  <c r="AG10" i="2"/>
  <c r="AG3" i="2"/>
  <c r="AG11" i="2"/>
  <c r="AG7" i="2"/>
  <c r="AG4" i="2"/>
  <c r="Q9" i="2"/>
  <c r="Q3" i="2"/>
  <c r="Q11" i="2"/>
  <c r="Q5" i="2"/>
  <c r="Q10" i="2"/>
  <c r="Q7" i="2"/>
  <c r="T7" i="2"/>
  <c r="Q4" i="2"/>
  <c r="Q6" i="2"/>
  <c r="AF9" i="2"/>
  <c r="AF3" i="2"/>
  <c r="AF11" i="2"/>
  <c r="AF4" i="2"/>
  <c r="AF5" i="2"/>
  <c r="AF7" i="2"/>
  <c r="AF10" i="2"/>
  <c r="AF6" i="2"/>
  <c r="AE10" i="2"/>
  <c r="AE11" i="2"/>
  <c r="AE5" i="2"/>
  <c r="AE8" i="2"/>
  <c r="AE3" i="2"/>
  <c r="AE4" i="2"/>
  <c r="AE6" i="2"/>
  <c r="AE7" i="2"/>
  <c r="AD4" i="2"/>
  <c r="AD5" i="2"/>
  <c r="AD6" i="2"/>
  <c r="AD7" i="2"/>
  <c r="AD8" i="2"/>
  <c r="AD9" i="2"/>
  <c r="AD10" i="2"/>
  <c r="AD3" i="2"/>
  <c r="AC3" i="2"/>
  <c r="AC11" i="2"/>
  <c r="AC4" i="2"/>
  <c r="AC5" i="2"/>
  <c r="AC8" i="2"/>
  <c r="AC10" i="2"/>
  <c r="AC6" i="2"/>
  <c r="AC7" i="2"/>
  <c r="AB3" i="2"/>
  <c r="AB11" i="2"/>
  <c r="AB4" i="2"/>
  <c r="AB5" i="2"/>
  <c r="AB10" i="2"/>
  <c r="AB6" i="2"/>
  <c r="AB7" i="2"/>
  <c r="AB8" i="2"/>
  <c r="AA6" i="2"/>
  <c r="AA11" i="2"/>
  <c r="AA5" i="2"/>
  <c r="AA7" i="2"/>
  <c r="AA9" i="2"/>
  <c r="AA3" i="2"/>
  <c r="AA4" i="2"/>
  <c r="AA8" i="2"/>
  <c r="Z9" i="2"/>
  <c r="Z4" i="2"/>
  <c r="Z5" i="2"/>
  <c r="Z7" i="2"/>
  <c r="Z6" i="2"/>
  <c r="Z8" i="2"/>
  <c r="Z10" i="2"/>
  <c r="Z3" i="2"/>
  <c r="Y11" i="2"/>
  <c r="Y4" i="2"/>
  <c r="Y5" i="2"/>
  <c r="Y10" i="2"/>
  <c r="Y6" i="2"/>
  <c r="Y7" i="2"/>
  <c r="Y9" i="2"/>
  <c r="Y3" i="2"/>
  <c r="X9" i="2"/>
  <c r="X3" i="2"/>
  <c r="X11" i="2"/>
  <c r="X4" i="2"/>
  <c r="X5" i="2"/>
  <c r="X7" i="2"/>
  <c r="X10" i="2"/>
  <c r="X6" i="2"/>
  <c r="W9" i="2"/>
  <c r="W3" i="2"/>
  <c r="W11" i="2"/>
  <c r="W4" i="2"/>
  <c r="W5" i="2"/>
  <c r="W7" i="2"/>
  <c r="W10" i="2"/>
  <c r="W6" i="2"/>
  <c r="V6" i="2"/>
  <c r="V7" i="2"/>
  <c r="V9" i="2"/>
  <c r="V4" i="2"/>
  <c r="V5" i="2"/>
  <c r="V8" i="2"/>
  <c r="V10" i="2"/>
  <c r="V3" i="2"/>
  <c r="U3" i="2"/>
  <c r="U11" i="2"/>
  <c r="U4" i="2"/>
  <c r="U5" i="2"/>
  <c r="U9" i="2"/>
  <c r="U10" i="2"/>
  <c r="U6" i="2"/>
  <c r="U7" i="2"/>
  <c r="T4" i="2"/>
  <c r="T5" i="2"/>
  <c r="T6" i="2"/>
  <c r="T9" i="2"/>
  <c r="T8" i="2"/>
  <c r="T10" i="2"/>
  <c r="T3" i="2"/>
  <c r="S5" i="2"/>
  <c r="S7" i="2"/>
  <c r="S4" i="2"/>
  <c r="S6" i="2"/>
  <c r="S9" i="2"/>
  <c r="S8" i="2"/>
  <c r="S10" i="2"/>
  <c r="S3" i="2"/>
  <c r="R9" i="2"/>
  <c r="R4" i="2"/>
  <c r="R5" i="2"/>
  <c r="R6" i="2"/>
  <c r="R7" i="2"/>
  <c r="R8" i="2"/>
  <c r="R10" i="2"/>
  <c r="R3" i="2"/>
</calcChain>
</file>

<file path=xl/sharedStrings.xml><?xml version="1.0" encoding="utf-8"?>
<sst xmlns="http://schemas.openxmlformats.org/spreadsheetml/2006/main" count="114" uniqueCount="102">
  <si>
    <t>Ablage: Adm</t>
  </si>
  <si>
    <t>Verteiler: MA</t>
  </si>
  <si>
    <t>Beanstandung Neutrale Klassifizierung</t>
  </si>
  <si>
    <t>Contestation classification neutre</t>
  </si>
  <si>
    <t>Proviande</t>
  </si>
  <si>
    <t>Laufnummer</t>
  </si>
  <si>
    <t>Ohrmarke</t>
  </si>
  <si>
    <t>Kategorie</t>
  </si>
  <si>
    <t>catégorie</t>
  </si>
  <si>
    <t>Label</t>
  </si>
  <si>
    <t>Datum</t>
  </si>
  <si>
    <t>Date</t>
  </si>
  <si>
    <t>Abattoir</t>
  </si>
  <si>
    <t>Lieferant</t>
  </si>
  <si>
    <t>Fournisseur</t>
  </si>
  <si>
    <t>Schlachtdatum</t>
  </si>
  <si>
    <t>Date de l'abattage</t>
  </si>
  <si>
    <t>Abnehmer</t>
  </si>
  <si>
    <t>Acheteur</t>
  </si>
  <si>
    <t>Name</t>
  </si>
  <si>
    <t>Nom</t>
  </si>
  <si>
    <t>E-Mail</t>
  </si>
  <si>
    <t>1 (1)</t>
  </si>
  <si>
    <t>Beanstandung von Schlachtkörpern (CH-Tax)
Contestation de carcasses (CH-Tax)</t>
  </si>
  <si>
    <t>Fo 2.2.304 Beanstandung CH-Tax.xlsx</t>
  </si>
  <si>
    <t>Nachklassifizierung</t>
  </si>
  <si>
    <t>Fleischigkeit</t>
  </si>
  <si>
    <t>St. Gallen</t>
  </si>
  <si>
    <t>Hinwil</t>
  </si>
  <si>
    <t>Thun</t>
  </si>
  <si>
    <t>Zürich</t>
  </si>
  <si>
    <t>Estavayer-le-Lac</t>
  </si>
  <si>
    <t>Sursee</t>
  </si>
  <si>
    <t>Schwyz</t>
  </si>
  <si>
    <t>Wohlen AG</t>
  </si>
  <si>
    <t>Oensingen</t>
  </si>
  <si>
    <t>Wolfenschiessen</t>
  </si>
  <si>
    <t>Cresciano</t>
  </si>
  <si>
    <t>Orbe</t>
  </si>
  <si>
    <t>Martigny</t>
  </si>
  <si>
    <t>Les Ponts-de-Martel</t>
  </si>
  <si>
    <t>Avenches</t>
  </si>
  <si>
    <t>Vaulruz</t>
  </si>
  <si>
    <t>KV</t>
  </si>
  <si>
    <t>JB</t>
  </si>
  <si>
    <t>MT</t>
  </si>
  <si>
    <t>MA</t>
  </si>
  <si>
    <t>OB</t>
  </si>
  <si>
    <t>RG</t>
  </si>
  <si>
    <t>RV</t>
  </si>
  <si>
    <t>VK</t>
  </si>
  <si>
    <t>LA</t>
  </si>
  <si>
    <t>SM</t>
  </si>
  <si>
    <t>GI</t>
  </si>
  <si>
    <t>ZC</t>
  </si>
  <si>
    <t>Schlachtbetriebe</t>
  </si>
  <si>
    <t>Kategorien</t>
  </si>
  <si>
    <t>C</t>
  </si>
  <si>
    <t>H</t>
  </si>
  <si>
    <t>T+</t>
  </si>
  <si>
    <t>T-</t>
  </si>
  <si>
    <t>1X</t>
  </si>
  <si>
    <t>2X</t>
  </si>
  <si>
    <t>3X</t>
  </si>
  <si>
    <t>A</t>
  </si>
  <si>
    <t>T</t>
  </si>
  <si>
    <t>X</t>
  </si>
  <si>
    <t>Fleischigkeit Rindvieh</t>
  </si>
  <si>
    <t>Fettabdeckung</t>
  </si>
  <si>
    <t>Schlachtbetrieb</t>
  </si>
  <si>
    <t>Clarens</t>
  </si>
  <si>
    <t>PF</t>
  </si>
  <si>
    <t>Fleischigkeit restliche Kategorien</t>
  </si>
  <si>
    <t>No. courant</t>
  </si>
  <si>
    <t>Marque auriculaire</t>
  </si>
  <si>
    <t>Catégorie</t>
  </si>
  <si>
    <t>Charnure</t>
  </si>
  <si>
    <t>Tissu gras</t>
  </si>
  <si>
    <t>Classification ultérieure</t>
  </si>
  <si>
    <t>Gesuchsteller / Requérant:</t>
  </si>
  <si>
    <t>Gesuchsteller</t>
  </si>
  <si>
    <t>Nachklassifizierung durch</t>
  </si>
  <si>
    <t>Classification ultérieure par</t>
  </si>
  <si>
    <t>Auswahl Fleischigkeit Klassifizierer</t>
  </si>
  <si>
    <t>Auswahl Fleischigkeit Nachklassifizierer</t>
  </si>
  <si>
    <t>Bemerkung</t>
  </si>
  <si>
    <t>Remarque</t>
  </si>
  <si>
    <t>OM-Stellen-Prüfung</t>
  </si>
  <si>
    <t>OM bereinigt</t>
  </si>
  <si>
    <t>IST Stellen</t>
  </si>
  <si>
    <t>SOLL Stellen</t>
  </si>
  <si>
    <t>Diff Stellen</t>
  </si>
  <si>
    <t>Prüfung OM-Länge</t>
  </si>
  <si>
    <r>
      <rPr>
        <sz val="10"/>
        <color theme="1"/>
        <rFont val="Wingdings"/>
        <charset val="2"/>
      </rPr>
      <t>(</t>
    </r>
    <r>
      <rPr>
        <i/>
        <sz val="10"/>
        <color theme="1"/>
        <rFont val="Times New Roman"/>
        <family val="1"/>
      </rPr>
      <t>Dispo Proviande 031 309 41 44</t>
    </r>
  </si>
  <si>
    <t>0 - NV</t>
  </si>
  <si>
    <t>0 - FE</t>
  </si>
  <si>
    <t>Ausgabe 12 / 01.01.2024</t>
  </si>
  <si>
    <t>Fett</t>
  </si>
  <si>
    <t>Befund</t>
  </si>
  <si>
    <t>Constat</t>
  </si>
  <si>
    <t>Befund „0 - NV“: Schlachtkörper nicht mehr vorhanden oder nicht zugänglich / Befund "0 - FE": Formular nicht korrekt ausgefüllt</t>
  </si>
  <si>
    <t>Constat „0 - NV“: carcasse plus disponible ou pas accessible / Constat „0 - FE“: Formulaire rempli incorrectement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</si>
</sst>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Wingdings"/>
      <charset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Times New Roman"/>
      <family val="1"/>
      <charset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6" fillId="0" borderId="3" xfId="0" applyNumberFormat="1" applyFont="1" applyBorder="1" applyAlignment="1" applyProtection="1">
      <alignment horizontal="center"/>
      <protection locked="0"/>
    </xf>
    <xf numFmtId="0" fontId="7" fillId="0" borderId="11" xfId="0" applyFont="1" applyBorder="1"/>
    <xf numFmtId="0" fontId="3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8" fillId="0" borderId="12" xfId="0" applyNumberFormat="1" applyFont="1" applyBorder="1"/>
    <xf numFmtId="0" fontId="8" fillId="0" borderId="12" xfId="0" applyFont="1" applyBorder="1"/>
    <xf numFmtId="0" fontId="8" fillId="0" borderId="0" xfId="0" applyFont="1"/>
    <xf numFmtId="0" fontId="0" fillId="0" borderId="9" xfId="0" applyBorder="1"/>
    <xf numFmtId="0" fontId="0" fillId="0" borderId="4" xfId="0" applyBorder="1"/>
    <xf numFmtId="0" fontId="0" fillId="0" borderId="12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14" fontId="0" fillId="0" borderId="12" xfId="0" applyNumberFormat="1" applyBorder="1"/>
    <xf numFmtId="14" fontId="0" fillId="0" borderId="4" xfId="0" applyNumberFormat="1" applyBorder="1"/>
    <xf numFmtId="0" fontId="9" fillId="0" borderId="14" xfId="0" applyFont="1" applyBorder="1"/>
    <xf numFmtId="0" fontId="9" fillId="0" borderId="4" xfId="0" applyFont="1" applyBorder="1"/>
    <xf numFmtId="0" fontId="9" fillId="0" borderId="11" xfId="0" applyFont="1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/>
    <xf numFmtId="0" fontId="9" fillId="0" borderId="8" xfId="0" applyFont="1" applyBorder="1"/>
    <xf numFmtId="0" fontId="9" fillId="0" borderId="13" xfId="0" applyFont="1" applyBorder="1"/>
    <xf numFmtId="0" fontId="7" fillId="0" borderId="0" xfId="0" applyFont="1"/>
    <xf numFmtId="0" fontId="1" fillId="0" borderId="0" xfId="0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3" xfId="0" applyFont="1" applyBorder="1" applyProtection="1">
      <protection locked="0"/>
    </xf>
    <xf numFmtId="0" fontId="7" fillId="0" borderId="0" xfId="0" applyFont="1" applyAlignment="1">
      <alignment horizontal="center" wrapText="1"/>
    </xf>
    <xf numFmtId="14" fontId="2" fillId="0" borderId="0" xfId="0" applyNumberFormat="1" applyFont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 wrapText="1"/>
      <protection locked="0"/>
    </xf>
  </cellXfs>
  <cellStyles count="1">
    <cellStyle name="Standard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487680</xdr:colOff>
      <xdr:row>0</xdr:row>
      <xdr:rowOff>104775</xdr:rowOff>
    </xdr:from>
    <xdr:to>
      <xdr:col>10</xdr:col>
      <xdr:colOff>502920</xdr:colOff>
      <xdr:row>3</xdr:row>
      <xdr:rowOff>164465</xdr:rowOff>
    </xdr:to>
    <xdr:pic>
      <xdr:nvPicPr>
        <xdr:cNvPr id="4" name="Bild 6" descr="SAS_SIS_rgb_6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820" y="104775"/>
          <a:ext cx="624840" cy="631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353100</xdr:colOff>
      <xdr:row>3</xdr:row>
      <xdr:rowOff>101856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0E2D3F2-FF6C-484E-9674-3E09733B65B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6" b="11437"/>
        <a:stretch/>
      </xdr:blipFill>
      <xdr:spPr bwMode="auto">
        <a:xfrm>
          <a:off x="0" y="209550"/>
          <a:ext cx="1248450" cy="4638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zoomScaleNormal="100" workbookViewId="0">
      <selection activeCell="B8" sqref="B8:E9"/>
    </sheetView>
  </sheetViews>
  <sheetFormatPr baseColWidth="10" defaultColWidth="11.42578125" defaultRowHeight="12.75"/>
  <cols>
    <col min="1" max="1" width="13.42578125" style="5" customWidth="1"/>
    <col min="2" max="2" width="16.85546875" style="5" bestFit="1" customWidth="1"/>
    <col min="3" max="3" width="7.5703125" style="5" bestFit="1" customWidth="1"/>
    <col min="4" max="4" width="11.42578125" style="5"/>
    <col min="5" max="5" width="8.85546875" style="5" bestFit="1" customWidth="1"/>
    <col min="6" max="6" width="7.42578125" style="5" customWidth="1"/>
    <col min="7" max="7" width="4.85546875" style="5" customWidth="1"/>
    <col min="8" max="8" width="7.28515625" style="5" bestFit="1" customWidth="1"/>
    <col min="9" max="9" width="7.5703125" style="5" customWidth="1"/>
    <col min="10" max="10" width="8.85546875" style="5" bestFit="1" customWidth="1"/>
    <col min="11" max="11" width="7.42578125" style="5" customWidth="1"/>
    <col min="12" max="12" width="4.85546875" style="5" hidden="1" customWidth="1"/>
    <col min="13" max="13" width="13" style="5" hidden="1" customWidth="1"/>
    <col min="14" max="14" width="14.85546875" style="5" hidden="1" customWidth="1"/>
    <col min="15" max="15" width="13" style="5" hidden="1" customWidth="1"/>
    <col min="16" max="16" width="11.42578125" style="5" hidden="1" customWidth="1"/>
    <col min="17" max="16384" width="11.42578125" style="5"/>
  </cols>
  <sheetData>
    <row r="1" spans="1:12" ht="15" customHeigh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9"/>
    </row>
    <row r="2" spans="1:12" ht="1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29"/>
    </row>
    <row r="3" spans="1:12" ht="1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29"/>
    </row>
    <row r="4" spans="1:12" ht="1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29"/>
    </row>
    <row r="5" spans="1:12" ht="4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41"/>
    </row>
    <row r="6" spans="1:12" s="3" customFormat="1" ht="12.75" customHeight="1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2" t="s">
        <v>1</v>
      </c>
      <c r="L6" s="42"/>
    </row>
    <row r="7" spans="1:12" ht="12.75" customHeight="1">
      <c r="A7" s="4"/>
      <c r="B7" s="51" t="str">
        <f>IF(AND(B16&lt;&gt;"",B8="",B15=""),"Schlachtbetrieb fehlt / Abattoir est manquant","")</f>
        <v/>
      </c>
      <c r="C7" s="4"/>
      <c r="D7" s="4"/>
      <c r="E7" s="4"/>
      <c r="F7" s="4"/>
      <c r="G7" s="4"/>
      <c r="H7" s="4"/>
      <c r="I7" s="51" t="str">
        <f ca="1">IF(AND(B16&lt;&gt;"",I8="",B15=""),"Schlachtdatum fehlt / Date de l'abattage est manquant",IF(AND(TODAY()-4 &gt;I8,I8&lt;&gt;""),"Schlachtdatum zu alt / Date de l'abattage trop vieille",""))</f>
        <v/>
      </c>
      <c r="J7" s="4"/>
      <c r="K7" s="48"/>
      <c r="L7" s="49"/>
    </row>
    <row r="8" spans="1:12" ht="12.75" customHeight="1">
      <c r="A8" s="5" t="s">
        <v>69</v>
      </c>
      <c r="B8" s="57"/>
      <c r="C8" s="57"/>
      <c r="D8" s="57"/>
      <c r="E8" s="57"/>
      <c r="F8" s="5" t="s">
        <v>15</v>
      </c>
      <c r="I8" s="55"/>
      <c r="J8" s="55"/>
      <c r="K8" s="55"/>
      <c r="L8" s="43"/>
    </row>
    <row r="9" spans="1:12" ht="12.75" customHeight="1">
      <c r="A9" s="5" t="s">
        <v>12</v>
      </c>
      <c r="B9" s="58"/>
      <c r="C9" s="58"/>
      <c r="D9" s="58"/>
      <c r="E9" s="58"/>
      <c r="F9" s="5" t="s">
        <v>16</v>
      </c>
      <c r="I9" s="56"/>
      <c r="J9" s="56"/>
      <c r="K9" s="56"/>
      <c r="L9" s="43"/>
    </row>
    <row r="10" spans="1:12" ht="12.75" customHeight="1">
      <c r="B10" s="50" t="str">
        <f>IF(AND(B16&lt;&gt;"",B11="",B15=""),"Lieferant fehlt / Fournisseur est manquant","")</f>
        <v/>
      </c>
      <c r="I10" s="50" t="str">
        <f>IF(AND(B16&lt;&gt;"",I11="",B15=""),"Abnehmer fehlt / Acheteur est manquant","")</f>
        <v/>
      </c>
    </row>
    <row r="11" spans="1:12" ht="12.75" customHeight="1">
      <c r="A11" s="5" t="s">
        <v>13</v>
      </c>
      <c r="B11" s="57"/>
      <c r="C11" s="57"/>
      <c r="D11" s="57"/>
      <c r="E11" s="57"/>
      <c r="F11" s="5" t="s">
        <v>17</v>
      </c>
      <c r="I11" s="57"/>
      <c r="J11" s="57"/>
      <c r="K11" s="57"/>
      <c r="L11" s="44"/>
    </row>
    <row r="12" spans="1:12" ht="12.75" customHeight="1">
      <c r="A12" s="5" t="s">
        <v>14</v>
      </c>
      <c r="B12" s="58"/>
      <c r="C12" s="58"/>
      <c r="D12" s="58"/>
      <c r="E12" s="58"/>
      <c r="F12" s="5" t="s">
        <v>18</v>
      </c>
      <c r="I12" s="58"/>
      <c r="J12" s="58"/>
      <c r="K12" s="58"/>
      <c r="L12" s="44"/>
    </row>
    <row r="13" spans="1:12" ht="12.75" customHeight="1"/>
    <row r="14" spans="1:12" ht="12.75" customHeight="1">
      <c r="A14" s="6" t="s">
        <v>79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ht="12.75" customHeight="1">
      <c r="B15" s="50" t="str">
        <f>IF(AND(B11&lt;&gt;"",I11&lt;&gt;"",B16=""),"Name Gesuchsteller fehlt / Nom du requérant est manquant",IF(OR(B16=B11,B16=I11),"","Muss Lieferant oder Abnehmer sein / Doit être fournisseur ou acheteur"))</f>
        <v/>
      </c>
      <c r="G15" s="50" t="str">
        <f>IF(AND(B16&lt;&gt;"",G16="",B15=""),"E-Mail Gesuchsteller fehlt / E-Mail du requérant est manquant","")</f>
        <v/>
      </c>
      <c r="H15" s="50"/>
    </row>
    <row r="16" spans="1:12" ht="12.75" customHeight="1">
      <c r="A16" s="5" t="s">
        <v>19</v>
      </c>
      <c r="B16" s="57"/>
      <c r="C16" s="57"/>
      <c r="D16" s="57"/>
      <c r="E16" s="57"/>
      <c r="G16" s="57"/>
      <c r="H16" s="57"/>
      <c r="I16" s="57"/>
      <c r="J16" s="57"/>
      <c r="K16" s="57"/>
      <c r="L16" s="45"/>
    </row>
    <row r="17" spans="1:16" ht="12.75" customHeight="1">
      <c r="A17" s="5" t="s">
        <v>20</v>
      </c>
      <c r="B17" s="58"/>
      <c r="C17" s="58"/>
      <c r="D17" s="58"/>
      <c r="E17" s="58"/>
      <c r="F17" s="5" t="s">
        <v>21</v>
      </c>
      <c r="G17" s="58"/>
      <c r="H17" s="58"/>
      <c r="I17" s="58"/>
      <c r="J17" s="58"/>
      <c r="K17" s="58"/>
      <c r="L17" s="44"/>
    </row>
    <row r="18" spans="1:16" ht="12.75" customHeight="1"/>
    <row r="19" spans="1:16" s="9" customFormat="1" ht="12.75" customHeight="1">
      <c r="A19" s="63" t="s">
        <v>93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5"/>
    </row>
    <row r="20" spans="1:16" ht="4.5" customHeight="1"/>
    <row r="21" spans="1:16" ht="14.45" customHeight="1">
      <c r="A21" s="59" t="s">
        <v>2</v>
      </c>
      <c r="B21" s="60"/>
      <c r="C21" s="60"/>
      <c r="D21" s="60"/>
      <c r="E21" s="60"/>
      <c r="F21" s="19"/>
      <c r="G21" s="7"/>
      <c r="H21" s="59" t="s">
        <v>25</v>
      </c>
      <c r="I21" s="60"/>
      <c r="J21" s="60"/>
      <c r="K21" s="65"/>
    </row>
    <row r="22" spans="1:16" ht="14.45" customHeight="1">
      <c r="A22" s="61" t="s">
        <v>3</v>
      </c>
      <c r="B22" s="62"/>
      <c r="C22" s="62"/>
      <c r="D22" s="62"/>
      <c r="E22" s="62"/>
      <c r="F22" s="20"/>
      <c r="G22" s="7"/>
      <c r="H22" s="61" t="s">
        <v>78</v>
      </c>
      <c r="I22" s="62"/>
      <c r="J22" s="62"/>
      <c r="K22" s="66"/>
    </row>
    <row r="23" spans="1:16" ht="14.45" customHeight="1">
      <c r="A23" s="11"/>
      <c r="F23" s="12"/>
      <c r="H23" s="61" t="s">
        <v>4</v>
      </c>
      <c r="I23" s="62"/>
      <c r="J23" s="62"/>
      <c r="K23" s="66"/>
    </row>
    <row r="24" spans="1:16" s="8" customFormat="1">
      <c r="A24" s="13" t="s">
        <v>5</v>
      </c>
      <c r="B24" s="13" t="s">
        <v>6</v>
      </c>
      <c r="C24" s="13" t="s">
        <v>7</v>
      </c>
      <c r="D24" s="13" t="s">
        <v>9</v>
      </c>
      <c r="E24" s="13" t="s">
        <v>26</v>
      </c>
      <c r="F24" s="13" t="s">
        <v>97</v>
      </c>
      <c r="H24" s="13" t="s">
        <v>98</v>
      </c>
      <c r="I24" s="13" t="s">
        <v>7</v>
      </c>
      <c r="J24" s="13" t="s">
        <v>26</v>
      </c>
      <c r="K24" s="13" t="s">
        <v>97</v>
      </c>
      <c r="L24" s="5"/>
      <c r="M24" s="67" t="s">
        <v>92</v>
      </c>
      <c r="N24" s="68"/>
      <c r="O24" s="68"/>
      <c r="P24" s="69"/>
    </row>
    <row r="25" spans="1:16" s="8" customFormat="1">
      <c r="A25" s="10" t="s">
        <v>73</v>
      </c>
      <c r="B25" s="10" t="s">
        <v>74</v>
      </c>
      <c r="C25" s="10" t="s">
        <v>75</v>
      </c>
      <c r="D25" s="10" t="s">
        <v>9</v>
      </c>
      <c r="E25" s="18" t="s">
        <v>76</v>
      </c>
      <c r="F25" s="18" t="s">
        <v>77</v>
      </c>
      <c r="H25" s="10" t="s">
        <v>99</v>
      </c>
      <c r="I25" s="10" t="s">
        <v>8</v>
      </c>
      <c r="J25" s="18" t="s">
        <v>76</v>
      </c>
      <c r="K25" s="18" t="s">
        <v>77</v>
      </c>
      <c r="L25" s="5"/>
      <c r="M25" s="32" t="s">
        <v>88</v>
      </c>
      <c r="N25" s="33" t="s">
        <v>89</v>
      </c>
      <c r="O25" s="34" t="s">
        <v>90</v>
      </c>
      <c r="P25" s="33" t="s">
        <v>91</v>
      </c>
    </row>
    <row r="26" spans="1:16" s="8" customFormat="1" hidden="1">
      <c r="A26" s="10"/>
      <c r="B26" s="10"/>
      <c r="C26" s="10"/>
      <c r="D26" s="10"/>
      <c r="E26" s="18"/>
      <c r="F26" s="18"/>
      <c r="I26" s="10"/>
      <c r="J26" s="10"/>
      <c r="K26" s="10"/>
      <c r="L26" s="5"/>
      <c r="M26" s="35"/>
      <c r="N26" s="36"/>
      <c r="O26" s="36"/>
      <c r="P26" s="36"/>
    </row>
    <row r="27" spans="1:16" ht="18.399999999999999" customHeight="1">
      <c r="A27" s="16"/>
      <c r="B27" s="16"/>
      <c r="C27" s="16"/>
      <c r="D27" s="16"/>
      <c r="E27" s="16"/>
      <c r="F27" s="16"/>
      <c r="H27" s="53"/>
      <c r="I27" s="16"/>
      <c r="J27" s="16"/>
      <c r="K27" s="16"/>
      <c r="M27" s="37" t="str">
        <f>SUBSTITUTE(SUBSTITUTE(SUBSTITUTE(SUBSTITUTE(SUBSTITUTE(SUBSTITUTE(B27," ",""),".",""),"c",""),"h",""),"C",""),"H","")</f>
        <v/>
      </c>
      <c r="N27" s="37">
        <f>LEN(M27)</f>
        <v>0</v>
      </c>
      <c r="O27" s="37" t="str">
        <f>IF(ISNA(VLOOKUP(Formular!C27,Listen!$E$2:$G$14,3,FALSE)),"",VLOOKUP(Formular!C27,Listen!$E$2:$G$14,3,FALSE))</f>
        <v/>
      </c>
      <c r="P27" s="38">
        <f>IF(OR(O27=0,O27=""),0,N27-O27)</f>
        <v>0</v>
      </c>
    </row>
    <row r="28" spans="1:16" ht="18.399999999999999" customHeight="1">
      <c r="A28" s="16"/>
      <c r="B28" s="16"/>
      <c r="C28" s="16"/>
      <c r="D28" s="16"/>
      <c r="E28" s="16"/>
      <c r="F28" s="16"/>
      <c r="H28" s="53"/>
      <c r="I28" s="16"/>
      <c r="J28" s="16"/>
      <c r="K28" s="16"/>
      <c r="M28" s="38" t="str">
        <f t="shared" ref="M28:M46" si="0">SUBSTITUTE(SUBSTITUTE(SUBSTITUTE(SUBSTITUTE(SUBSTITUTE(SUBSTITUTE(B28," ",""),".",""),"c",""),"h",""),"C",""),"H","")</f>
        <v/>
      </c>
      <c r="N28" s="39">
        <f t="shared" ref="N28:N46" si="1">LEN(M28)</f>
        <v>0</v>
      </c>
      <c r="O28" s="39" t="str">
        <f>IF(ISNA(VLOOKUP(Formular!C28,Listen!$E$2:$G$14,3,FALSE)),"",VLOOKUP(Formular!C28,Listen!$E$2:$G$14,3,FALSE))</f>
        <v/>
      </c>
      <c r="P28" s="39">
        <f t="shared" ref="P28:P46" si="2">IF(OR(O28=0,O28=""),0,N28-O28)</f>
        <v>0</v>
      </c>
    </row>
    <row r="29" spans="1:16" ht="18.399999999999999" customHeight="1">
      <c r="A29" s="16"/>
      <c r="B29" s="16"/>
      <c r="C29" s="16"/>
      <c r="D29" s="16"/>
      <c r="E29" s="16"/>
      <c r="F29" s="16"/>
      <c r="H29" s="53"/>
      <c r="I29" s="16"/>
      <c r="J29" s="16"/>
      <c r="K29" s="16"/>
      <c r="M29" s="38" t="str">
        <f t="shared" si="0"/>
        <v/>
      </c>
      <c r="N29" s="39">
        <f t="shared" si="1"/>
        <v>0</v>
      </c>
      <c r="O29" s="39" t="str">
        <f>IF(ISNA(VLOOKUP(Formular!C29,Listen!$E$2:$G$14,3,FALSE)),"",VLOOKUP(Formular!C29,Listen!$E$2:$G$14,3,FALSE))</f>
        <v/>
      </c>
      <c r="P29" s="39">
        <f t="shared" si="2"/>
        <v>0</v>
      </c>
    </row>
    <row r="30" spans="1:16" ht="18.399999999999999" customHeight="1">
      <c r="A30" s="16"/>
      <c r="B30" s="16"/>
      <c r="C30" s="16"/>
      <c r="D30" s="16"/>
      <c r="E30" s="16"/>
      <c r="F30" s="16"/>
      <c r="H30" s="53"/>
      <c r="I30" s="16"/>
      <c r="J30" s="16"/>
      <c r="K30" s="16"/>
      <c r="M30" s="38" t="str">
        <f t="shared" si="0"/>
        <v/>
      </c>
      <c r="N30" s="39">
        <f t="shared" si="1"/>
        <v>0</v>
      </c>
      <c r="O30" s="39" t="str">
        <f>IF(ISNA(VLOOKUP(Formular!C30,Listen!$E$2:$G$14,3,FALSE)),"",VLOOKUP(Formular!C30,Listen!$E$2:$G$14,3,FALSE))</f>
        <v/>
      </c>
      <c r="P30" s="39">
        <f t="shared" si="2"/>
        <v>0</v>
      </c>
    </row>
    <row r="31" spans="1:16" ht="18.399999999999999" customHeight="1">
      <c r="A31" s="16"/>
      <c r="B31" s="16"/>
      <c r="C31" s="16"/>
      <c r="D31" s="16"/>
      <c r="E31" s="16"/>
      <c r="F31" s="16"/>
      <c r="H31" s="53"/>
      <c r="I31" s="16"/>
      <c r="J31" s="16"/>
      <c r="K31" s="16"/>
      <c r="M31" s="38" t="str">
        <f t="shared" si="0"/>
        <v/>
      </c>
      <c r="N31" s="39">
        <f t="shared" si="1"/>
        <v>0</v>
      </c>
      <c r="O31" s="39" t="str">
        <f>IF(ISNA(VLOOKUP(Formular!C31,Listen!$E$2:$G$14,3,FALSE)),"",VLOOKUP(Formular!C31,Listen!$E$2:$G$14,3,FALSE))</f>
        <v/>
      </c>
      <c r="P31" s="39">
        <f t="shared" si="2"/>
        <v>0</v>
      </c>
    </row>
    <row r="32" spans="1:16" ht="18.399999999999999" customHeight="1">
      <c r="A32" s="16"/>
      <c r="B32" s="16"/>
      <c r="C32" s="16"/>
      <c r="D32" s="16"/>
      <c r="E32" s="16"/>
      <c r="F32" s="16"/>
      <c r="H32" s="53"/>
      <c r="I32" s="16"/>
      <c r="J32" s="16"/>
      <c r="K32" s="16"/>
      <c r="M32" s="38" t="str">
        <f t="shared" si="0"/>
        <v/>
      </c>
      <c r="N32" s="39">
        <f t="shared" si="1"/>
        <v>0</v>
      </c>
      <c r="O32" s="39" t="str">
        <f>IF(ISNA(VLOOKUP(Formular!C32,Listen!$E$2:$G$14,3,FALSE)),"",VLOOKUP(Formular!C32,Listen!$E$2:$G$14,3,FALSE))</f>
        <v/>
      </c>
      <c r="P32" s="39">
        <f t="shared" si="2"/>
        <v>0</v>
      </c>
    </row>
    <row r="33" spans="1:16" ht="18.399999999999999" customHeight="1">
      <c r="A33" s="16"/>
      <c r="B33" s="16"/>
      <c r="C33" s="16"/>
      <c r="D33" s="16"/>
      <c r="E33" s="16"/>
      <c r="F33" s="16"/>
      <c r="H33" s="53"/>
      <c r="I33" s="16"/>
      <c r="J33" s="16"/>
      <c r="K33" s="16"/>
      <c r="M33" s="38" t="str">
        <f t="shared" si="0"/>
        <v/>
      </c>
      <c r="N33" s="39">
        <f t="shared" si="1"/>
        <v>0</v>
      </c>
      <c r="O33" s="39" t="str">
        <f>IF(ISNA(VLOOKUP(Formular!C33,Listen!$E$2:$G$14,3,FALSE)),"",VLOOKUP(Formular!C33,Listen!$E$2:$G$14,3,FALSE))</f>
        <v/>
      </c>
      <c r="P33" s="39">
        <f t="shared" si="2"/>
        <v>0</v>
      </c>
    </row>
    <row r="34" spans="1:16" ht="18.399999999999999" customHeight="1">
      <c r="A34" s="16"/>
      <c r="B34" s="16"/>
      <c r="C34" s="16"/>
      <c r="D34" s="16"/>
      <c r="E34" s="16"/>
      <c r="F34" s="16"/>
      <c r="H34" s="53"/>
      <c r="I34" s="16"/>
      <c r="J34" s="16"/>
      <c r="K34" s="16"/>
      <c r="M34" s="38" t="str">
        <f t="shared" si="0"/>
        <v/>
      </c>
      <c r="N34" s="39">
        <f t="shared" si="1"/>
        <v>0</v>
      </c>
      <c r="O34" s="39" t="str">
        <f>IF(ISNA(VLOOKUP(Formular!C34,Listen!$E$2:$G$14,3,FALSE)),"",VLOOKUP(Formular!C34,Listen!$E$2:$G$14,3,FALSE))</f>
        <v/>
      </c>
      <c r="P34" s="39">
        <f t="shared" si="2"/>
        <v>0</v>
      </c>
    </row>
    <row r="35" spans="1:16" ht="18.399999999999999" customHeight="1">
      <c r="A35" s="16"/>
      <c r="B35" s="16"/>
      <c r="C35" s="16"/>
      <c r="D35" s="16"/>
      <c r="E35" s="16"/>
      <c r="F35" s="16"/>
      <c r="H35" s="53"/>
      <c r="I35" s="16"/>
      <c r="J35" s="16"/>
      <c r="K35" s="16"/>
      <c r="M35" s="38" t="str">
        <f t="shared" si="0"/>
        <v/>
      </c>
      <c r="N35" s="39">
        <f t="shared" si="1"/>
        <v>0</v>
      </c>
      <c r="O35" s="39" t="str">
        <f>IF(ISNA(VLOOKUP(Formular!C35,Listen!$E$2:$G$14,3,FALSE)),"",VLOOKUP(Formular!C35,Listen!$E$2:$G$14,3,FALSE))</f>
        <v/>
      </c>
      <c r="P35" s="39">
        <f t="shared" si="2"/>
        <v>0</v>
      </c>
    </row>
    <row r="36" spans="1:16" ht="18.399999999999999" customHeight="1">
      <c r="A36" s="16"/>
      <c r="B36" s="16"/>
      <c r="C36" s="16"/>
      <c r="D36" s="16"/>
      <c r="E36" s="16"/>
      <c r="F36" s="16"/>
      <c r="H36" s="53"/>
      <c r="I36" s="16"/>
      <c r="J36" s="16"/>
      <c r="K36" s="16"/>
      <c r="M36" s="38" t="str">
        <f t="shared" si="0"/>
        <v/>
      </c>
      <c r="N36" s="39">
        <f t="shared" si="1"/>
        <v>0</v>
      </c>
      <c r="O36" s="39" t="str">
        <f>IF(ISNA(VLOOKUP(Formular!C36,Listen!$E$2:$G$14,3,FALSE)),"",VLOOKUP(Formular!C36,Listen!$E$2:$G$14,3,FALSE))</f>
        <v/>
      </c>
      <c r="P36" s="39">
        <f t="shared" si="2"/>
        <v>0</v>
      </c>
    </row>
    <row r="37" spans="1:16" ht="18.399999999999999" customHeight="1">
      <c r="A37" s="16"/>
      <c r="B37" s="16"/>
      <c r="C37" s="16"/>
      <c r="D37" s="16"/>
      <c r="E37" s="16"/>
      <c r="F37" s="16"/>
      <c r="H37" s="53"/>
      <c r="I37" s="16"/>
      <c r="J37" s="16"/>
      <c r="K37" s="16"/>
      <c r="M37" s="38" t="str">
        <f t="shared" si="0"/>
        <v/>
      </c>
      <c r="N37" s="39">
        <f t="shared" si="1"/>
        <v>0</v>
      </c>
      <c r="O37" s="39" t="str">
        <f>IF(ISNA(VLOOKUP(Formular!C37,Listen!$E$2:$G$14,3,FALSE)),"",VLOOKUP(Formular!C37,Listen!$E$2:$G$14,3,FALSE))</f>
        <v/>
      </c>
      <c r="P37" s="39">
        <f t="shared" si="2"/>
        <v>0</v>
      </c>
    </row>
    <row r="38" spans="1:16" ht="18.399999999999999" customHeight="1">
      <c r="A38" s="16"/>
      <c r="B38" s="16"/>
      <c r="C38" s="16"/>
      <c r="D38" s="16"/>
      <c r="E38" s="16"/>
      <c r="F38" s="16"/>
      <c r="H38" s="53"/>
      <c r="I38" s="16"/>
      <c r="J38" s="16"/>
      <c r="K38" s="16"/>
      <c r="M38" s="38" t="str">
        <f t="shared" si="0"/>
        <v/>
      </c>
      <c r="N38" s="39">
        <f t="shared" si="1"/>
        <v>0</v>
      </c>
      <c r="O38" s="39" t="str">
        <f>IF(ISNA(VLOOKUP(Formular!C38,Listen!$E$2:$G$14,3,FALSE)),"",VLOOKUP(Formular!C38,Listen!$E$2:$G$14,3,FALSE))</f>
        <v/>
      </c>
      <c r="P38" s="39">
        <f t="shared" si="2"/>
        <v>0</v>
      </c>
    </row>
    <row r="39" spans="1:16" ht="18.399999999999999" customHeight="1">
      <c r="A39" s="16"/>
      <c r="B39" s="16"/>
      <c r="C39" s="16"/>
      <c r="D39" s="16"/>
      <c r="E39" s="16"/>
      <c r="F39" s="16"/>
      <c r="H39" s="53"/>
      <c r="I39" s="16"/>
      <c r="J39" s="16"/>
      <c r="K39" s="16"/>
      <c r="M39" s="38" t="str">
        <f t="shared" si="0"/>
        <v/>
      </c>
      <c r="N39" s="39">
        <f t="shared" si="1"/>
        <v>0</v>
      </c>
      <c r="O39" s="39" t="str">
        <f>IF(ISNA(VLOOKUP(Formular!C39,Listen!$E$2:$G$14,3,FALSE)),"",VLOOKUP(Formular!C39,Listen!$E$2:$G$14,3,FALSE))</f>
        <v/>
      </c>
      <c r="P39" s="39">
        <f t="shared" si="2"/>
        <v>0</v>
      </c>
    </row>
    <row r="40" spans="1:16" ht="18.399999999999999" customHeight="1">
      <c r="A40" s="16"/>
      <c r="B40" s="16"/>
      <c r="C40" s="16"/>
      <c r="D40" s="16"/>
      <c r="E40" s="16"/>
      <c r="F40" s="16"/>
      <c r="H40" s="53"/>
      <c r="I40" s="16"/>
      <c r="J40" s="16"/>
      <c r="K40" s="16"/>
      <c r="M40" s="38" t="str">
        <f t="shared" si="0"/>
        <v/>
      </c>
      <c r="N40" s="39">
        <f t="shared" si="1"/>
        <v>0</v>
      </c>
      <c r="O40" s="39" t="str">
        <f>IF(ISNA(VLOOKUP(Formular!C40,Listen!$E$2:$G$14,3,FALSE)),"",VLOOKUP(Formular!C40,Listen!$E$2:$G$14,3,FALSE))</f>
        <v/>
      </c>
      <c r="P40" s="39">
        <f t="shared" si="2"/>
        <v>0</v>
      </c>
    </row>
    <row r="41" spans="1:16" ht="18.399999999999999" customHeight="1">
      <c r="A41" s="16"/>
      <c r="B41" s="16"/>
      <c r="C41" s="16"/>
      <c r="D41" s="16"/>
      <c r="E41" s="16"/>
      <c r="F41" s="16"/>
      <c r="H41" s="53"/>
      <c r="I41" s="16"/>
      <c r="J41" s="16"/>
      <c r="K41" s="16"/>
      <c r="M41" s="38" t="str">
        <f t="shared" si="0"/>
        <v/>
      </c>
      <c r="N41" s="39">
        <f t="shared" si="1"/>
        <v>0</v>
      </c>
      <c r="O41" s="39" t="str">
        <f>IF(ISNA(VLOOKUP(Formular!C41,Listen!$E$2:$G$14,3,FALSE)),"",VLOOKUP(Formular!C41,Listen!$E$2:$G$14,3,FALSE))</f>
        <v/>
      </c>
      <c r="P41" s="39">
        <f t="shared" si="2"/>
        <v>0</v>
      </c>
    </row>
    <row r="42" spans="1:16" ht="18.399999999999999" customHeight="1">
      <c r="A42" s="16"/>
      <c r="B42" s="16"/>
      <c r="C42" s="16"/>
      <c r="D42" s="16"/>
      <c r="E42" s="16"/>
      <c r="F42" s="16"/>
      <c r="H42" s="53"/>
      <c r="I42" s="16"/>
      <c r="J42" s="16"/>
      <c r="K42" s="16"/>
      <c r="M42" s="38" t="str">
        <f t="shared" si="0"/>
        <v/>
      </c>
      <c r="N42" s="39">
        <f t="shared" si="1"/>
        <v>0</v>
      </c>
      <c r="O42" s="39" t="str">
        <f>IF(ISNA(VLOOKUP(Formular!C42,Listen!$E$2:$G$14,3,FALSE)),"",VLOOKUP(Formular!C42,Listen!$E$2:$G$14,3,FALSE))</f>
        <v/>
      </c>
      <c r="P42" s="39">
        <f t="shared" si="2"/>
        <v>0</v>
      </c>
    </row>
    <row r="43" spans="1:16" ht="18.399999999999999" customHeight="1">
      <c r="A43" s="16"/>
      <c r="B43" s="16"/>
      <c r="C43" s="16"/>
      <c r="D43" s="16"/>
      <c r="E43" s="16"/>
      <c r="F43" s="16"/>
      <c r="H43" s="53"/>
      <c r="I43" s="16"/>
      <c r="J43" s="16"/>
      <c r="K43" s="16"/>
      <c r="M43" s="38" t="str">
        <f t="shared" si="0"/>
        <v/>
      </c>
      <c r="N43" s="39">
        <f t="shared" si="1"/>
        <v>0</v>
      </c>
      <c r="O43" s="39" t="str">
        <f>IF(ISNA(VLOOKUP(Formular!C43,Listen!$E$2:$G$14,3,FALSE)),"",VLOOKUP(Formular!C43,Listen!$E$2:$G$14,3,FALSE))</f>
        <v/>
      </c>
      <c r="P43" s="39">
        <f t="shared" si="2"/>
        <v>0</v>
      </c>
    </row>
    <row r="44" spans="1:16" ht="18.399999999999999" customHeight="1">
      <c r="A44" s="16"/>
      <c r="B44" s="16"/>
      <c r="C44" s="16"/>
      <c r="D44" s="16"/>
      <c r="E44" s="16"/>
      <c r="F44" s="16"/>
      <c r="H44" s="53"/>
      <c r="I44" s="16"/>
      <c r="J44" s="16"/>
      <c r="K44" s="16"/>
      <c r="M44" s="38" t="str">
        <f t="shared" si="0"/>
        <v/>
      </c>
      <c r="N44" s="39">
        <f t="shared" si="1"/>
        <v>0</v>
      </c>
      <c r="O44" s="39" t="str">
        <f>IF(ISNA(VLOOKUP(Formular!C44,Listen!$E$2:$G$14,3,FALSE)),"",VLOOKUP(Formular!C44,Listen!$E$2:$G$14,3,FALSE))</f>
        <v/>
      </c>
      <c r="P44" s="39">
        <f t="shared" si="2"/>
        <v>0</v>
      </c>
    </row>
    <row r="45" spans="1:16" ht="18.399999999999999" customHeight="1">
      <c r="A45" s="16"/>
      <c r="B45" s="16"/>
      <c r="C45" s="16"/>
      <c r="D45" s="16"/>
      <c r="E45" s="16"/>
      <c r="F45" s="16"/>
      <c r="H45" s="53"/>
      <c r="I45" s="16"/>
      <c r="J45" s="16"/>
      <c r="K45" s="16"/>
      <c r="M45" s="38" t="str">
        <f t="shared" si="0"/>
        <v/>
      </c>
      <c r="N45" s="39">
        <f t="shared" si="1"/>
        <v>0</v>
      </c>
      <c r="O45" s="39" t="str">
        <f>IF(ISNA(VLOOKUP(Formular!C45,Listen!$E$2:$G$14,3,FALSE)),"",VLOOKUP(Formular!C45,Listen!$E$2:$G$14,3,FALSE))</f>
        <v/>
      </c>
      <c r="P45" s="39">
        <f t="shared" si="2"/>
        <v>0</v>
      </c>
    </row>
    <row r="46" spans="1:16" ht="18.399999999999999" customHeight="1">
      <c r="A46" s="16"/>
      <c r="B46" s="16"/>
      <c r="C46" s="16"/>
      <c r="D46" s="16"/>
      <c r="E46" s="16"/>
      <c r="F46" s="16"/>
      <c r="H46" s="53"/>
      <c r="I46" s="16"/>
      <c r="J46" s="16"/>
      <c r="K46" s="16"/>
      <c r="M46" s="33" t="str">
        <f t="shared" si="0"/>
        <v/>
      </c>
      <c r="N46" s="40">
        <f t="shared" si="1"/>
        <v>0</v>
      </c>
      <c r="O46" s="40" t="str">
        <f>IF(ISNA(VLOOKUP(Formular!C46,Listen!$E$2:$G$14,3,FALSE)),"",VLOOKUP(Formular!C46,Listen!$E$2:$G$14,3,FALSE))</f>
        <v/>
      </c>
      <c r="P46" s="40">
        <f t="shared" si="2"/>
        <v>0</v>
      </c>
    </row>
    <row r="47" spans="1:16" ht="12.75" customHeight="1"/>
    <row r="48" spans="1:16" ht="12.75" customHeight="1">
      <c r="A48" s="14" t="s">
        <v>100</v>
      </c>
    </row>
    <row r="49" spans="1:12" ht="12.75" customHeight="1">
      <c r="A49" s="14" t="s">
        <v>101</v>
      </c>
    </row>
    <row r="50" spans="1:12" ht="12.75" customHeight="1"/>
    <row r="51" spans="1:12" ht="12.75" customHeight="1">
      <c r="L51" s="46"/>
    </row>
    <row r="52" spans="1:12" ht="12.75" customHeight="1">
      <c r="A52" s="5" t="s">
        <v>85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46"/>
    </row>
    <row r="53" spans="1:12" ht="12.75" customHeight="1">
      <c r="A53" s="5" t="s">
        <v>86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2" ht="12.75" customHeight="1"/>
    <row r="55" spans="1:12" ht="12.75" customHeight="1">
      <c r="L55" s="44"/>
    </row>
    <row r="56" spans="1:12" ht="12.75" customHeight="1">
      <c r="A56" s="27" t="s">
        <v>81</v>
      </c>
      <c r="B56" s="28"/>
      <c r="C56" s="57"/>
      <c r="D56" s="57"/>
      <c r="F56" s="27"/>
      <c r="G56" s="28"/>
      <c r="H56" s="28"/>
      <c r="I56" s="5" t="s">
        <v>10</v>
      </c>
      <c r="J56" s="55"/>
      <c r="K56" s="55"/>
      <c r="L56" s="44"/>
    </row>
    <row r="57" spans="1:12" ht="13.15" customHeight="1">
      <c r="A57" s="27" t="s">
        <v>82</v>
      </c>
      <c r="B57" s="28"/>
      <c r="C57" s="58"/>
      <c r="D57" s="58"/>
      <c r="F57" s="27"/>
      <c r="G57" s="28"/>
      <c r="H57" s="28"/>
      <c r="I57" s="5" t="s">
        <v>11</v>
      </c>
      <c r="J57" s="56"/>
      <c r="K57" s="56"/>
    </row>
    <row r="58" spans="1:12" ht="12.75" customHeight="1"/>
    <row r="59" spans="1:12" s="14" customFormat="1" ht="11.25">
      <c r="A59" s="15" t="s">
        <v>24</v>
      </c>
      <c r="B59" s="15"/>
      <c r="C59" s="15"/>
      <c r="D59" s="15"/>
      <c r="E59" s="15" t="s">
        <v>22</v>
      </c>
      <c r="F59" s="15"/>
      <c r="G59" s="15"/>
      <c r="H59" s="15"/>
      <c r="I59" s="15"/>
      <c r="J59" s="15"/>
      <c r="K59" s="52" t="s">
        <v>96</v>
      </c>
      <c r="L59" s="47"/>
    </row>
  </sheetData>
  <sheetProtection algorithmName="SHA-512" hashValue="4WZ1o8RwsT8VH/7NsX3E67egkBoXFAciJ1brc949cmYeSDgBBKCMl1z+7KIbPffBbEEc0j/92V/bLf0s2H3o8g==" saltValue="XfOhLtFkREvJ7c5wttGv6w==" spinCount="100000" sheet="1" objects="1" scenarios="1" selectLockedCells="1"/>
  <mergeCells count="17">
    <mergeCell ref="M24:P24"/>
    <mergeCell ref="C56:D57"/>
    <mergeCell ref="J56:K57"/>
    <mergeCell ref="B52:K53"/>
    <mergeCell ref="H23:K23"/>
    <mergeCell ref="A22:E22"/>
    <mergeCell ref="A19:K19"/>
    <mergeCell ref="H21:K21"/>
    <mergeCell ref="H22:K22"/>
    <mergeCell ref="G16:K17"/>
    <mergeCell ref="A1:K4"/>
    <mergeCell ref="I8:K9"/>
    <mergeCell ref="I11:K12"/>
    <mergeCell ref="A21:E21"/>
    <mergeCell ref="B8:E9"/>
    <mergeCell ref="B11:E12"/>
    <mergeCell ref="B16:E17"/>
  </mergeCells>
  <conditionalFormatting sqref="B27:B46">
    <cfRule type="expression" dxfId="0" priority="1">
      <formula>P27&lt;&gt;0</formula>
    </cfRule>
  </conditionalFormatting>
  <dataValidations count="1">
    <dataValidation type="custom" allowBlank="1" showInputMessage="1" showErrorMessage="1" sqref="G16:H16" xr:uid="{4D83439B-9C2A-41AD-B3A6-199C5AEFF8B5}">
      <formula1>AND(ISNUMBER(FIND("@",G16)),ISNUMBER(FIND(".",G16)),ISERROR(FIND(" ",G16)))</formula1>
    </dataValidation>
  </dataValidations>
  <pageMargins left="0.43307086614173229" right="0.39370078740157483" top="0.31496062992125984" bottom="0" header="0" footer="0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6">
        <x14:dataValidation type="list" allowBlank="1" showInputMessage="1" showErrorMessage="1" xr:uid="{E31E896B-B9E9-488C-A1BB-3B449BCE62D1}">
          <x14:formula1>
            <xm:f>Listen!$Q$3:$Q$11</xm:f>
          </x14:formula1>
          <xm:sqref>E27</xm:sqref>
        </x14:dataValidation>
        <x14:dataValidation type="list" allowBlank="1" showInputMessage="1" showErrorMessage="1" xr:uid="{60A199D0-F141-44C8-89C3-295A46B98928}">
          <x14:formula1>
            <xm:f>Listen!$R$3:$R$11</xm:f>
          </x14:formula1>
          <xm:sqref>E28</xm:sqref>
        </x14:dataValidation>
        <x14:dataValidation type="list" allowBlank="1" showInputMessage="1" showErrorMessage="1" xr:uid="{0F683034-E010-431A-BB4D-5CF962FA1FE8}">
          <x14:formula1>
            <xm:f>Listen!$S$3:$S$11</xm:f>
          </x14:formula1>
          <xm:sqref>E29</xm:sqref>
        </x14:dataValidation>
        <x14:dataValidation type="list" allowBlank="1" showInputMessage="1" showErrorMessage="1" xr:uid="{8A180B4C-F6B1-4559-B9C4-32BB99A861FA}">
          <x14:formula1>
            <xm:f>Listen!$T$3:$T$11</xm:f>
          </x14:formula1>
          <xm:sqref>E30</xm:sqref>
        </x14:dataValidation>
        <x14:dataValidation type="list" allowBlank="1" showInputMessage="1" showErrorMessage="1" xr:uid="{97B5C75E-5CB8-424C-B603-7E8D6E21087F}">
          <x14:formula1>
            <xm:f>Listen!$U$3:$U$11</xm:f>
          </x14:formula1>
          <xm:sqref>E31</xm:sqref>
        </x14:dataValidation>
        <x14:dataValidation type="list" allowBlank="1" showInputMessage="1" showErrorMessage="1" xr:uid="{489FF876-D5A2-435B-9130-9053C0B047A7}">
          <x14:formula1>
            <xm:f>Listen!$V$3:$V$11</xm:f>
          </x14:formula1>
          <xm:sqref>E32</xm:sqref>
        </x14:dataValidation>
        <x14:dataValidation type="list" allowBlank="1" showInputMessage="1" showErrorMessage="1" xr:uid="{CE011DCC-1C49-4B02-8248-FD52571787E7}">
          <x14:formula1>
            <xm:f>Listen!$W$3:$W$11</xm:f>
          </x14:formula1>
          <xm:sqref>E33</xm:sqref>
        </x14:dataValidation>
        <x14:dataValidation type="list" allowBlank="1" showInputMessage="1" showErrorMessage="1" xr:uid="{140F1610-78B6-47BC-B47F-2403C5D6390E}">
          <x14:formula1>
            <xm:f>Listen!$X$3:$X$11</xm:f>
          </x14:formula1>
          <xm:sqref>E34</xm:sqref>
        </x14:dataValidation>
        <x14:dataValidation type="list" allowBlank="1" showInputMessage="1" showErrorMessage="1" xr:uid="{ED4379A8-9AAA-46D6-9659-9816A0CBBBA7}">
          <x14:formula1>
            <xm:f>Listen!$Y$3:$Y$11</xm:f>
          </x14:formula1>
          <xm:sqref>E35</xm:sqref>
        </x14:dataValidation>
        <x14:dataValidation type="list" allowBlank="1" showInputMessage="1" showErrorMessage="1" xr:uid="{DFD9CD00-8C34-462E-BBB6-81BF9E34DDFD}">
          <x14:formula1>
            <xm:f>Listen!$Z$3:$Z$11</xm:f>
          </x14:formula1>
          <xm:sqref>E36</xm:sqref>
        </x14:dataValidation>
        <x14:dataValidation type="list" allowBlank="1" showInputMessage="1" showErrorMessage="1" xr:uid="{60C57925-93C1-4B92-B7B4-17D5377B18A5}">
          <x14:formula1>
            <xm:f>Listen!$AA$3:$AA$11</xm:f>
          </x14:formula1>
          <xm:sqref>E37</xm:sqref>
        </x14:dataValidation>
        <x14:dataValidation type="list" allowBlank="1" showInputMessage="1" showErrorMessage="1" xr:uid="{0941EC23-4AD0-4A7F-B835-7D20F524FAC0}">
          <x14:formula1>
            <xm:f>Listen!$AB$3:$AB$11</xm:f>
          </x14:formula1>
          <xm:sqref>E38</xm:sqref>
        </x14:dataValidation>
        <x14:dataValidation type="list" allowBlank="1" showInputMessage="1" showErrorMessage="1" xr:uid="{AC0BFC4D-6381-4ABB-B134-F6FA0A577F42}">
          <x14:formula1>
            <xm:f>Listen!$AC$3:$AC$11</xm:f>
          </x14:formula1>
          <xm:sqref>E39</xm:sqref>
        </x14:dataValidation>
        <x14:dataValidation type="list" allowBlank="1" showInputMessage="1" showErrorMessage="1" xr:uid="{FD0C7EF1-71D8-4534-A894-0DA9727E7E2A}">
          <x14:formula1>
            <xm:f>Listen!$AD$3:$AD$11</xm:f>
          </x14:formula1>
          <xm:sqref>E40</xm:sqref>
        </x14:dataValidation>
        <x14:dataValidation type="list" allowBlank="1" showInputMessage="1" showErrorMessage="1" xr:uid="{D6D06DE9-519B-4175-9EB2-8223E1943B5F}">
          <x14:formula1>
            <xm:f>Listen!$AE$3:$AE$11</xm:f>
          </x14:formula1>
          <xm:sqref>E41</xm:sqref>
        </x14:dataValidation>
        <x14:dataValidation type="list" allowBlank="1" showInputMessage="1" showErrorMessage="1" xr:uid="{AC7E32B1-DA5D-42F2-AFC3-EEA3DED7A225}">
          <x14:formula1>
            <xm:f>Listen!$AF$3:$AF$11</xm:f>
          </x14:formula1>
          <xm:sqref>E42</xm:sqref>
        </x14:dataValidation>
        <x14:dataValidation type="list" allowBlank="1" showInputMessage="1" showErrorMessage="1" xr:uid="{8CA8280B-7D03-4A84-8A2F-85692B25C18A}">
          <x14:formula1>
            <xm:f>Listen!$AG$3:$AG$11</xm:f>
          </x14:formula1>
          <xm:sqref>E43</xm:sqref>
        </x14:dataValidation>
        <x14:dataValidation type="list" allowBlank="1" showInputMessage="1" showErrorMessage="1" xr:uid="{5B6A7633-61B1-462B-BB0E-4764D8B26DE8}">
          <x14:formula1>
            <xm:f>Listen!$AH$3:$AH$11</xm:f>
          </x14:formula1>
          <xm:sqref>E44</xm:sqref>
        </x14:dataValidation>
        <x14:dataValidation type="list" allowBlank="1" showInputMessage="1" showErrorMessage="1" xr:uid="{15C90BD7-34BD-45DC-BE5F-FBA16F3F9FBD}">
          <x14:formula1>
            <xm:f>Listen!$AI$3:$AI$11</xm:f>
          </x14:formula1>
          <xm:sqref>E45</xm:sqref>
        </x14:dataValidation>
        <x14:dataValidation type="list" allowBlank="1" showInputMessage="1" showErrorMessage="1" xr:uid="{70213D67-67A2-44CC-95E5-ACA53EDA6EDD}">
          <x14:formula1>
            <xm:f>Listen!$AJ$3:$AJ$11</xm:f>
          </x14:formula1>
          <xm:sqref>E46</xm:sqref>
        </x14:dataValidation>
        <x14:dataValidation type="list" allowBlank="1" showInputMessage="1" showErrorMessage="1" xr:uid="{20966DB7-17DB-4B73-8111-D7856632D43F}">
          <x14:formula1>
            <xm:f>Listen!$A$2:$A$18</xm:f>
          </x14:formula1>
          <xm:sqref>B8</xm:sqref>
        </x14:dataValidation>
        <x14:dataValidation type="list" allowBlank="1" showInputMessage="1" showErrorMessage="1" xr:uid="{10D6177F-6CA2-41F6-ABB9-2768BA770D05}">
          <x14:formula1>
            <xm:f>Listen!$E$2:$E$14</xm:f>
          </x14:formula1>
          <xm:sqref>C27:C46 I27:I46</xm:sqref>
        </x14:dataValidation>
        <x14:dataValidation type="list" allowBlank="1" showInputMessage="1" showErrorMessage="1" xr:uid="{4EF7E98F-4DBD-4382-8B74-E4D8AB0B0B9D}">
          <x14:formula1>
            <xm:f>Listen!$O$2:$O$3</xm:f>
          </x14:formula1>
          <xm:sqref>B16</xm:sqref>
        </x14:dataValidation>
        <x14:dataValidation type="list" allowBlank="1" showInputMessage="1" showErrorMessage="1" xr:uid="{C968841D-7A55-4B2B-8EED-7E5B14F67BC7}">
          <x14:formula1>
            <xm:f>Listen!$M$2:$M$6</xm:f>
          </x14:formula1>
          <xm:sqref>F27:F46 K27:K46</xm:sqref>
        </x14:dataValidation>
        <x14:dataValidation type="list" allowBlank="1" showInputMessage="1" showErrorMessage="1" xr:uid="{35F0F9CC-3B02-497F-98D2-9C774D47D872}">
          <x14:formula1>
            <xm:f>Listen!$Q$15:$Q$23</xm:f>
          </x14:formula1>
          <xm:sqref>J27</xm:sqref>
        </x14:dataValidation>
        <x14:dataValidation type="list" allowBlank="1" showInputMessage="1" showErrorMessage="1" xr:uid="{BCF3F5E3-6F74-4593-AE00-E495F90F625E}">
          <x14:formula1>
            <xm:f>Listen!$R$15:$R$23</xm:f>
          </x14:formula1>
          <xm:sqref>J28</xm:sqref>
        </x14:dataValidation>
        <x14:dataValidation type="list" allowBlank="1" showInputMessage="1" showErrorMessage="1" xr:uid="{27761E04-C1F4-40E8-8966-CB11167FEBF1}">
          <x14:formula1>
            <xm:f>Listen!$S$15:$S$23</xm:f>
          </x14:formula1>
          <xm:sqref>J29</xm:sqref>
        </x14:dataValidation>
        <x14:dataValidation type="list" allowBlank="1" showInputMessage="1" showErrorMessage="1" xr:uid="{C8E36E52-E5CA-414D-A1CF-33458C124C19}">
          <x14:formula1>
            <xm:f>Listen!$T$15:$T$23</xm:f>
          </x14:formula1>
          <xm:sqref>J30</xm:sqref>
        </x14:dataValidation>
        <x14:dataValidation type="list" allowBlank="1" showInputMessage="1" showErrorMessage="1" xr:uid="{9D85E418-0BED-46F1-966C-7EF99D95D056}">
          <x14:formula1>
            <xm:f>Listen!$U$15:$U$23</xm:f>
          </x14:formula1>
          <xm:sqref>J31</xm:sqref>
        </x14:dataValidation>
        <x14:dataValidation type="list" allowBlank="1" showInputMessage="1" showErrorMessage="1" xr:uid="{0134B0D0-C84E-4A4B-8F04-B0B162BFAA45}">
          <x14:formula1>
            <xm:f>Listen!$V$15:$V$23</xm:f>
          </x14:formula1>
          <xm:sqref>J32</xm:sqref>
        </x14:dataValidation>
        <x14:dataValidation type="list" allowBlank="1" showInputMessage="1" showErrorMessage="1" xr:uid="{903D543F-793B-4AB7-9144-1BFD91B1BDD3}">
          <x14:formula1>
            <xm:f>Listen!$W$15:$W$23</xm:f>
          </x14:formula1>
          <xm:sqref>J33</xm:sqref>
        </x14:dataValidation>
        <x14:dataValidation type="list" allowBlank="1" showInputMessage="1" showErrorMessage="1" xr:uid="{3CBCF505-A03F-43BE-9113-08B110E82B4A}">
          <x14:formula1>
            <xm:f>Listen!$X$15:$X$23</xm:f>
          </x14:formula1>
          <xm:sqref>J34</xm:sqref>
        </x14:dataValidation>
        <x14:dataValidation type="list" allowBlank="1" showInputMessage="1" showErrorMessage="1" xr:uid="{23747CF2-956E-40AE-8FD9-BA07E3E85215}">
          <x14:formula1>
            <xm:f>Listen!$Y$15:$Y$23</xm:f>
          </x14:formula1>
          <xm:sqref>J35</xm:sqref>
        </x14:dataValidation>
        <x14:dataValidation type="list" allowBlank="1" showInputMessage="1" showErrorMessage="1" xr:uid="{5B5BED07-4BBD-4D46-AF26-FDCD5B6233D8}">
          <x14:formula1>
            <xm:f>Listen!$Z$15:$Z$23</xm:f>
          </x14:formula1>
          <xm:sqref>J36</xm:sqref>
        </x14:dataValidation>
        <x14:dataValidation type="list" allowBlank="1" showInputMessage="1" showErrorMessage="1" xr:uid="{67F39BB1-7358-41FD-9369-10C02CA961AA}">
          <x14:formula1>
            <xm:f>Listen!$AA$15:$AA$23</xm:f>
          </x14:formula1>
          <xm:sqref>J37</xm:sqref>
        </x14:dataValidation>
        <x14:dataValidation type="list" allowBlank="1" showInputMessage="1" showErrorMessage="1" xr:uid="{40EEAA0B-ED65-45FE-8021-653ECF7D9206}">
          <x14:formula1>
            <xm:f>Listen!$AB$15:$AB$23</xm:f>
          </x14:formula1>
          <xm:sqref>J38</xm:sqref>
        </x14:dataValidation>
        <x14:dataValidation type="list" allowBlank="1" showInputMessage="1" showErrorMessage="1" xr:uid="{05473CAE-771B-4003-A5D1-A35145DBB893}">
          <x14:formula1>
            <xm:f>Listen!$AC$15:$AC$23</xm:f>
          </x14:formula1>
          <xm:sqref>J39</xm:sqref>
        </x14:dataValidation>
        <x14:dataValidation type="list" allowBlank="1" showInputMessage="1" showErrorMessage="1" xr:uid="{F176E979-41BE-405B-BB7B-C5FEEA153D20}">
          <x14:formula1>
            <xm:f>Listen!$AD$15:$AD$23</xm:f>
          </x14:formula1>
          <xm:sqref>J40</xm:sqref>
        </x14:dataValidation>
        <x14:dataValidation type="list" allowBlank="1" showInputMessage="1" showErrorMessage="1" xr:uid="{42BFD3C0-3FBC-4A5F-B837-B78E0AA48260}">
          <x14:formula1>
            <xm:f>Listen!$AE$15:$AE$23</xm:f>
          </x14:formula1>
          <xm:sqref>J41</xm:sqref>
        </x14:dataValidation>
        <x14:dataValidation type="list" allowBlank="1" showInputMessage="1" showErrorMessage="1" xr:uid="{A9432F61-B165-46F7-901B-944F2D7B5943}">
          <x14:formula1>
            <xm:f>Listen!$AF$15:$AF$23</xm:f>
          </x14:formula1>
          <xm:sqref>J42</xm:sqref>
        </x14:dataValidation>
        <x14:dataValidation type="list" allowBlank="1" showInputMessage="1" showErrorMessage="1" xr:uid="{52B7EA4D-90F2-4CC7-922D-C8F6B82417B7}">
          <x14:formula1>
            <xm:f>Listen!$AG$15:$AG$23</xm:f>
          </x14:formula1>
          <xm:sqref>J43</xm:sqref>
        </x14:dataValidation>
        <x14:dataValidation type="list" allowBlank="1" showInputMessage="1" showErrorMessage="1" xr:uid="{ACE9EAB3-71D8-430C-9FFD-139DE85D4470}">
          <x14:formula1>
            <xm:f>Listen!$AH$15:$AH$23</xm:f>
          </x14:formula1>
          <xm:sqref>J44</xm:sqref>
        </x14:dataValidation>
        <x14:dataValidation type="list" allowBlank="1" showInputMessage="1" showErrorMessage="1" xr:uid="{575AEBA8-B9D4-4A43-BCD7-DBFE5428CF24}">
          <x14:formula1>
            <xm:f>Listen!$AI$15:$AI$23</xm:f>
          </x14:formula1>
          <xm:sqref>J45</xm:sqref>
        </x14:dataValidation>
        <x14:dataValidation type="list" allowBlank="1" showInputMessage="1" showErrorMessage="1" xr:uid="{A0E48CFC-5CB5-47DC-8D96-935EE7557B97}">
          <x14:formula1>
            <xm:f>Listen!$AJ$15:$AJ$23</xm:f>
          </x14:formula1>
          <xm:sqref>J46</xm:sqref>
        </x14:dataValidation>
        <x14:dataValidation type="date" allowBlank="1" showInputMessage="1" showErrorMessage="1" xr:uid="{A57CE835-A648-4CAC-A834-74D99B2F5265}">
          <x14:formula1>
            <xm:f>Listen!$C$3</xm:f>
          </x14:formula1>
          <x14:formula2>
            <xm:f>Listen!$C$2</xm:f>
          </x14:formula2>
          <xm:sqref>I8:L9 J56:K57</xm:sqref>
        </x14:dataValidation>
        <x14:dataValidation type="list" allowBlank="1" showInputMessage="1" showErrorMessage="1" xr:uid="{8653903D-0696-42A2-A4FA-199EDB3B52C6}">
          <x14:formula1>
            <xm:f>Listen!$AL$2:$AL$3</xm:f>
          </x14:formula1>
          <xm:sqref>H27:H46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8E93-A1F2-4E5C-B2CA-A8B66E9E6F09}">
  <dimension ref="A1:AL23"/>
  <sheetViews>
    <sheetView workbookViewId="0"/>
  </sheetViews>
  <sheetFormatPr baseColWidth="10" defaultRowHeight="15"/>
  <cols>
    <col min="1" max="1" width="17.5703125" bestFit="1" customWidth="1"/>
    <col min="2" max="2" width="1.140625" customWidth="1"/>
    <col min="3" max="3" width="17.5703125" customWidth="1"/>
    <col min="4" max="4" width="1.140625" customWidth="1"/>
    <col min="5" max="5" width="10.140625" bestFit="1" customWidth="1"/>
    <col min="6" max="6" width="1.140625" customWidth="1"/>
    <col min="7" max="7" width="17.7109375" bestFit="1" customWidth="1"/>
    <col min="8" max="8" width="1.140625" customWidth="1"/>
    <col min="9" max="9" width="19" bestFit="1" customWidth="1"/>
    <col min="10" max="10" width="1.140625" customWidth="1"/>
    <col min="11" max="11" width="28.42578125" bestFit="1" customWidth="1"/>
    <col min="12" max="12" width="1.140625" customWidth="1"/>
    <col min="13" max="13" width="13.5703125" bestFit="1" customWidth="1"/>
    <col min="14" max="14" width="1.140625" customWidth="1"/>
    <col min="15" max="15" width="12.140625" bestFit="1" customWidth="1"/>
    <col min="16" max="16" width="1.140625" customWidth="1"/>
    <col min="37" max="37" width="1.140625" customWidth="1"/>
    <col min="38" max="38" width="10.140625" bestFit="1" customWidth="1"/>
  </cols>
  <sheetData>
    <row r="1" spans="1:38">
      <c r="A1" s="23" t="s">
        <v>55</v>
      </c>
      <c r="B1" s="23"/>
      <c r="C1" s="23" t="s">
        <v>15</v>
      </c>
      <c r="D1" s="23"/>
      <c r="E1" s="23" t="s">
        <v>56</v>
      </c>
      <c r="F1" s="23"/>
      <c r="G1" s="23" t="s">
        <v>87</v>
      </c>
      <c r="H1" s="23"/>
      <c r="I1" s="23" t="s">
        <v>67</v>
      </c>
      <c r="J1" s="23"/>
      <c r="K1" s="23" t="s">
        <v>72</v>
      </c>
      <c r="L1" s="23"/>
      <c r="M1" s="23" t="s">
        <v>68</v>
      </c>
      <c r="N1" s="23"/>
      <c r="O1" s="23" t="s">
        <v>80</v>
      </c>
      <c r="Q1" s="23" t="s">
        <v>83</v>
      </c>
      <c r="AK1" s="23"/>
      <c r="AL1" s="23" t="s">
        <v>98</v>
      </c>
    </row>
    <row r="2" spans="1:38" s="23" customFormat="1">
      <c r="A2" s="26" t="s">
        <v>41</v>
      </c>
      <c r="B2"/>
      <c r="C2" s="30">
        <f ca="1">TODAY()</f>
        <v>45280</v>
      </c>
      <c r="D2"/>
      <c r="E2" s="26" t="s">
        <v>44</v>
      </c>
      <c r="F2"/>
      <c r="G2" s="26">
        <v>12</v>
      </c>
      <c r="H2"/>
      <c r="I2" s="26" t="s">
        <v>57</v>
      </c>
      <c r="J2"/>
      <c r="K2" s="26" t="s">
        <v>57</v>
      </c>
      <c r="L2"/>
      <c r="M2" s="26">
        <v>1</v>
      </c>
      <c r="N2"/>
      <c r="O2" s="26" t="str">
        <f>IF(Formular!$B$11=0,"",Formular!$B$11)</f>
        <v/>
      </c>
      <c r="Q2" s="22">
        <f>Formular!$C$27</f>
        <v>0</v>
      </c>
      <c r="R2" s="22">
        <f>Formular!$C$28</f>
        <v>0</v>
      </c>
      <c r="S2" s="22">
        <f>Formular!$C$29</f>
        <v>0</v>
      </c>
      <c r="T2" s="22">
        <f>Formular!$C$30</f>
        <v>0</v>
      </c>
      <c r="U2" s="22">
        <f>Formular!$C$31</f>
        <v>0</v>
      </c>
      <c r="V2" s="22">
        <f>Formular!$C$32</f>
        <v>0</v>
      </c>
      <c r="W2" s="22">
        <f>Formular!$C$33</f>
        <v>0</v>
      </c>
      <c r="X2" s="22">
        <f>Formular!$C$34</f>
        <v>0</v>
      </c>
      <c r="Y2" s="22">
        <f>Formular!$C$35</f>
        <v>0</v>
      </c>
      <c r="Z2" s="22">
        <f>Formular!$C$36</f>
        <v>0</v>
      </c>
      <c r="AA2" s="22">
        <f>Formular!$C$37</f>
        <v>0</v>
      </c>
      <c r="AB2" s="22">
        <f>Formular!$C$38</f>
        <v>0</v>
      </c>
      <c r="AC2" s="22">
        <f>Formular!$C$39</f>
        <v>0</v>
      </c>
      <c r="AD2" s="22">
        <f>Formular!$C$40</f>
        <v>0</v>
      </c>
      <c r="AE2" s="22">
        <f>Formular!$C$41</f>
        <v>0</v>
      </c>
      <c r="AF2" s="22">
        <f>Formular!$C$42</f>
        <v>0</v>
      </c>
      <c r="AG2" s="21">
        <f>Formular!$C$43</f>
        <v>0</v>
      </c>
      <c r="AH2" s="21">
        <f>Formular!$C$44</f>
        <v>0</v>
      </c>
      <c r="AI2" s="21">
        <f>Formular!$C$45</f>
        <v>0</v>
      </c>
      <c r="AJ2" s="21">
        <f>Formular!$C$46</f>
        <v>0</v>
      </c>
      <c r="AK2"/>
      <c r="AL2" s="26" t="s">
        <v>94</v>
      </c>
    </row>
    <row r="3" spans="1:38">
      <c r="A3" s="24" t="s">
        <v>70</v>
      </c>
      <c r="C3" s="31">
        <f ca="1">C2-4</f>
        <v>45276</v>
      </c>
      <c r="E3" s="24" t="s">
        <v>43</v>
      </c>
      <c r="G3" s="24">
        <v>12</v>
      </c>
      <c r="I3" s="24" t="s">
        <v>58</v>
      </c>
      <c r="K3" s="24" t="s">
        <v>58</v>
      </c>
      <c r="M3" s="24">
        <v>2</v>
      </c>
      <c r="O3" s="25" t="str">
        <f>IF(Formular!$I$11=0,"",Formular!$I$11)</f>
        <v/>
      </c>
      <c r="Q3" s="24" t="str">
        <f t="shared" ref="Q3:Q11" si="0">IF(IF(OR(Q$2="JB",Q$2="KV",Q$2="MA",Q$2="MT",Q$2="OB",Q$2="RG",Q$2="RV",Q$2="VK"),$I2,$K2)=0,"",IF(OR(Q$2="JB",Q$2="KV",Q$2="MA",Q$2="MT",Q$2="OB",Q$2="RG",Q$2="RV",Q$2="VK"),$I2,$K2))</f>
        <v>C</v>
      </c>
      <c r="R3" s="24" t="str">
        <f t="shared" ref="R3:R11" si="1">IF(IF(OR(R$2="JB",R$2="KV",R$2="MA",R$2="MT",R$2="OB",R$2="RG",R$2="RV",R$2="VK"),$I2,$K2)=0,"",IF(OR(R$2="JB",R$2="KV",R$2="MA",R$2="MT",R$2="OB",R$2="RG",R$2="RV",R$2="VK"),$I2,$K2))</f>
        <v>C</v>
      </c>
      <c r="S3" s="24" t="str">
        <f t="shared" ref="S3:S11" si="2">IF(IF(OR(S$2="JB",S$2="KV",S$2="MA",S$2="MT",S$2="OB",S$2="RG",S$2="RV",S$2="VK"),$I2,$K2)=0,"",IF(OR(S$2="JB",S$2="KV",S$2="MA",S$2="MT",S$2="OB",S$2="RG",S$2="RV",S$2="VK"),$I2,$K2))</f>
        <v>C</v>
      </c>
      <c r="T3" s="24" t="str">
        <f t="shared" ref="T3:T11" si="3">IF(IF(OR(T$2="JB",T$2="KV",T$2="MA",T$2="MT",T$2="OB",T$2="RG",T$2="RV",T$2="VK"),$I2,$K2)=0,"",IF(OR(T$2="JB",T$2="KV",T$2="MA",T$2="MT",T$2="OB",T$2="RG",T$2="RV",T$2="VK"),$I2,$K2))</f>
        <v>C</v>
      </c>
      <c r="U3" s="24" t="str">
        <f t="shared" ref="U3:U11" si="4">IF(IF(OR(U$2="JB",U$2="KV",U$2="MA",U$2="MT",U$2="OB",U$2="RG",U$2="RV",U$2="VK"),$I2,$K2)=0,"",IF(OR(U$2="JB",U$2="KV",U$2="MA",U$2="MT",U$2="OB",U$2="RG",U$2="RV",U$2="VK"),$I2,$K2))</f>
        <v>C</v>
      </c>
      <c r="V3" s="24" t="str">
        <f t="shared" ref="V3:V11" si="5">IF(IF(OR(V$2="JB",V$2="KV",V$2="MA",V$2="MT",V$2="OB",V$2="RG",V$2="RV",V$2="VK"),$I2,$K2)=0,"",IF(OR(V$2="JB",V$2="KV",V$2="MA",V$2="MT",V$2="OB",V$2="RG",V$2="RV",V$2="VK"),$I2,$K2))</f>
        <v>C</v>
      </c>
      <c r="W3" s="24" t="str">
        <f t="shared" ref="W3:W11" si="6">IF(IF(OR(W$2="JB",W$2="KV",W$2="MA",W$2="MT",W$2="OB",W$2="RG",W$2="RV",W$2="VK"),$I2,$K2)=0,"",IF(OR(W$2="JB",W$2="KV",W$2="MA",W$2="MT",W$2="OB",W$2="RG",W$2="RV",W$2="VK"),$I2,$K2))</f>
        <v>C</v>
      </c>
      <c r="X3" s="24" t="str">
        <f t="shared" ref="X3:X11" si="7">IF(IF(OR(X$2="JB",X$2="KV",X$2="MA",X$2="MT",X$2="OB",X$2="RG",X$2="RV",X$2="VK"),$I2,$K2)=0,"",IF(OR(X$2="JB",X$2="KV",X$2="MA",X$2="MT",X$2="OB",X$2="RG",X$2="RV",X$2="VK"),$I2,$K2))</f>
        <v>C</v>
      </c>
      <c r="Y3" s="24" t="str">
        <f t="shared" ref="Y3:Y11" si="8">IF(IF(OR(Y$2="JB",Y$2="KV",Y$2="MA",Y$2="MT",Y$2="OB",Y$2="RG",Y$2="RV",Y$2="VK"),$I2,$K2)=0,"",IF(OR(Y$2="JB",Y$2="KV",Y$2="MA",Y$2="MT",Y$2="OB",Y$2="RG",Y$2="RV",Y$2="VK"),$I2,$K2))</f>
        <v>C</v>
      </c>
      <c r="Z3" s="24" t="str">
        <f t="shared" ref="Z3:Z11" si="9">IF(IF(OR(Z$2="JB",Z$2="KV",Z$2="MA",Z$2="MT",Z$2="OB",Z$2="RG",Z$2="RV",Z$2="VK"),$I2,$K2)=0,"",IF(OR(Z$2="JB",Z$2="KV",Z$2="MA",Z$2="MT",Z$2="OB",Z$2="RG",Z$2="RV",Z$2="VK"),$I2,$K2))</f>
        <v>C</v>
      </c>
      <c r="AA3" s="24" t="str">
        <f t="shared" ref="AA3:AA11" si="10">IF(IF(OR(AA$2="JB",AA$2="KV",AA$2="MA",AA$2="MT",AA$2="OB",AA$2="RG",AA$2="RV",AA$2="VK"),$I2,$K2)=0,"",IF(OR(AA$2="JB",AA$2="KV",AA$2="MA",AA$2="MT",AA$2="OB",AA$2="RG",AA$2="RV",AA$2="VK"),$I2,$K2))</f>
        <v>C</v>
      </c>
      <c r="AB3" s="24" t="str">
        <f t="shared" ref="AB3:AB11" si="11">IF(IF(OR(AB$2="JB",AB$2="KV",AB$2="MA",AB$2="MT",AB$2="OB",AB$2="RG",AB$2="RV",AB$2="VK"),$I2,$K2)=0,"",IF(OR(AB$2="JB",AB$2="KV",AB$2="MA",AB$2="MT",AB$2="OB",AB$2="RG",AB$2="RV",AB$2="VK"),$I2,$K2))</f>
        <v>C</v>
      </c>
      <c r="AC3" s="24" t="str">
        <f t="shared" ref="AC3:AC11" si="12">IF(IF(OR(AC$2="JB",AC$2="KV",AC$2="MA",AC$2="MT",AC$2="OB",AC$2="RG",AC$2="RV",AC$2="VK"),$I2,$K2)=0,"",IF(OR(AC$2="JB",AC$2="KV",AC$2="MA",AC$2="MT",AC$2="OB",AC$2="RG",AC$2="RV",AC$2="VK"),$I2,$K2))</f>
        <v>C</v>
      </c>
      <c r="AD3" s="24" t="str">
        <f t="shared" ref="AD3:AD11" si="13">IF(IF(OR(AD$2="JB",AD$2="KV",AD$2="MA",AD$2="MT",AD$2="OB",AD$2="RG",AD$2="RV",AD$2="VK"),$I2,$K2)=0,"",IF(OR(AD$2="JB",AD$2="KV",AD$2="MA",AD$2="MT",AD$2="OB",AD$2="RG",AD$2="RV",AD$2="VK"),$I2,$K2))</f>
        <v>C</v>
      </c>
      <c r="AE3" s="24" t="str">
        <f t="shared" ref="AE3:AE11" si="14">IF(IF(OR(AE$2="JB",AE$2="KV",AE$2="MA",AE$2="MT",AE$2="OB",AE$2="RG",AE$2="RV",AE$2="VK"),$I2,$K2)=0,"",IF(OR(AE$2="JB",AE$2="KV",AE$2="MA",AE$2="MT",AE$2="OB",AE$2="RG",AE$2="RV",AE$2="VK"),$I2,$K2))</f>
        <v>C</v>
      </c>
      <c r="AF3" s="24" t="str">
        <f t="shared" ref="AF3:AF11" si="15">IF(IF(OR(AF$2="JB",AF$2="KV",AF$2="MA",AF$2="MT",AF$2="OB",AF$2="RG",AF$2="RV",AF$2="VK"),$I2,$K2)=0,"",IF(OR(AF$2="JB",AF$2="KV",AF$2="MA",AF$2="MT",AF$2="OB",AF$2="RG",AF$2="RV",AF$2="VK"),$I2,$K2))</f>
        <v>C</v>
      </c>
      <c r="AG3" s="24" t="str">
        <f t="shared" ref="AG3:AG11" si="16">IF(IF(OR(AG$2="JB",AG$2="KV",AG$2="MA",AG$2="MT",AG$2="OB",AG$2="RG",AG$2="RV",AG$2="VK"),$I2,$K2)=0,"",IF(OR(AG$2="JB",AG$2="KV",AG$2="MA",AG$2="MT",AG$2="OB",AG$2="RG",AG$2="RV",AG$2="VK"),$I2,$K2))</f>
        <v>C</v>
      </c>
      <c r="AH3" s="24" t="str">
        <f t="shared" ref="AH3:AH11" si="17">IF(IF(OR(AH$2="JB",AH$2="KV",AH$2="MA",AH$2="MT",AH$2="OB",AH$2="RG",AH$2="RV",AH$2="VK"),$I2,$K2)=0,"",IF(OR(AH$2="JB",AH$2="KV",AH$2="MA",AH$2="MT",AH$2="OB",AH$2="RG",AH$2="RV",AH$2="VK"),$I2,$K2))</f>
        <v>C</v>
      </c>
      <c r="AI3" s="24" t="str">
        <f t="shared" ref="AI3:AI11" si="18">IF(IF(OR(AI$2="JB",AI$2="KV",AI$2="MA",AI$2="MT",AI$2="OB",AI$2="RG",AI$2="RV",AI$2="VK"),$I2,$K2)=0,"",IF(OR(AI$2="JB",AI$2="KV",AI$2="MA",AI$2="MT",AI$2="OB",AI$2="RG",AI$2="RV",AI$2="VK"),$I2,$K2))</f>
        <v>C</v>
      </c>
      <c r="AJ3" s="24" t="str">
        <f t="shared" ref="AJ3:AJ11" si="19">IF(IF(OR(AJ$2="JB",AJ$2="KV",AJ$2="MA",AJ$2="MT",AJ$2="OB",AJ$2="RG",AJ$2="RV",AJ$2="VK"),$I2,$K2)=0,"",IF(OR(AJ$2="JB",AJ$2="KV",AJ$2="MA",AJ$2="MT",AJ$2="OB",AJ$2="RG",AJ$2="RV",AJ$2="VK"),$I2,$K2))</f>
        <v>C</v>
      </c>
      <c r="AL3" s="25" t="s">
        <v>95</v>
      </c>
    </row>
    <row r="4" spans="1:38">
      <c r="A4" s="24" t="s">
        <v>37</v>
      </c>
      <c r="E4" s="24" t="s">
        <v>46</v>
      </c>
      <c r="G4" s="24">
        <v>12</v>
      </c>
      <c r="I4" s="24" t="s">
        <v>59</v>
      </c>
      <c r="K4" s="24" t="s">
        <v>65</v>
      </c>
      <c r="M4" s="24">
        <v>3</v>
      </c>
      <c r="Q4" s="24" t="str">
        <f t="shared" si="0"/>
        <v>H</v>
      </c>
      <c r="R4" s="24" t="str">
        <f t="shared" si="1"/>
        <v>H</v>
      </c>
      <c r="S4" s="24" t="str">
        <f t="shared" si="2"/>
        <v>H</v>
      </c>
      <c r="T4" s="24" t="str">
        <f t="shared" si="3"/>
        <v>H</v>
      </c>
      <c r="U4" s="24" t="str">
        <f t="shared" si="4"/>
        <v>H</v>
      </c>
      <c r="V4" s="24" t="str">
        <f t="shared" si="5"/>
        <v>H</v>
      </c>
      <c r="W4" s="24" t="str">
        <f t="shared" si="6"/>
        <v>H</v>
      </c>
      <c r="X4" s="24" t="str">
        <f t="shared" si="7"/>
        <v>H</v>
      </c>
      <c r="Y4" s="24" t="str">
        <f t="shared" si="8"/>
        <v>H</v>
      </c>
      <c r="Z4" s="24" t="str">
        <f t="shared" si="9"/>
        <v>H</v>
      </c>
      <c r="AA4" s="24" t="str">
        <f t="shared" si="10"/>
        <v>H</v>
      </c>
      <c r="AB4" s="24" t="str">
        <f t="shared" si="11"/>
        <v>H</v>
      </c>
      <c r="AC4" s="24" t="str">
        <f t="shared" si="12"/>
        <v>H</v>
      </c>
      <c r="AD4" s="24" t="str">
        <f t="shared" si="13"/>
        <v>H</v>
      </c>
      <c r="AE4" s="24" t="str">
        <f t="shared" si="14"/>
        <v>H</v>
      </c>
      <c r="AF4" s="24" t="str">
        <f t="shared" si="15"/>
        <v>H</v>
      </c>
      <c r="AG4" s="24" t="str">
        <f t="shared" si="16"/>
        <v>H</v>
      </c>
      <c r="AH4" s="24" t="str">
        <f t="shared" si="17"/>
        <v>H</v>
      </c>
      <c r="AI4" s="24" t="str">
        <f t="shared" si="18"/>
        <v>H</v>
      </c>
      <c r="AJ4" s="24" t="str">
        <f t="shared" si="19"/>
        <v>H</v>
      </c>
    </row>
    <row r="5" spans="1:38">
      <c r="A5" s="24" t="s">
        <v>31</v>
      </c>
      <c r="E5" s="24" t="s">
        <v>45</v>
      </c>
      <c r="G5" s="24">
        <v>12</v>
      </c>
      <c r="I5" s="24" t="s">
        <v>65</v>
      </c>
      <c r="K5" s="24" t="s">
        <v>64</v>
      </c>
      <c r="M5" s="24">
        <v>4</v>
      </c>
      <c r="Q5" s="24" t="str">
        <f t="shared" si="0"/>
        <v>T</v>
      </c>
      <c r="R5" s="24" t="str">
        <f t="shared" si="1"/>
        <v>T</v>
      </c>
      <c r="S5" s="24" t="str">
        <f t="shared" si="2"/>
        <v>T</v>
      </c>
      <c r="T5" s="24" t="str">
        <f t="shared" si="3"/>
        <v>T</v>
      </c>
      <c r="U5" s="24" t="str">
        <f t="shared" si="4"/>
        <v>T</v>
      </c>
      <c r="V5" s="24" t="str">
        <f t="shared" si="5"/>
        <v>T</v>
      </c>
      <c r="W5" s="24" t="str">
        <f t="shared" si="6"/>
        <v>T</v>
      </c>
      <c r="X5" s="24" t="str">
        <f t="shared" si="7"/>
        <v>T</v>
      </c>
      <c r="Y5" s="24" t="str">
        <f t="shared" si="8"/>
        <v>T</v>
      </c>
      <c r="Z5" s="24" t="str">
        <f t="shared" si="9"/>
        <v>T</v>
      </c>
      <c r="AA5" s="24" t="str">
        <f t="shared" si="10"/>
        <v>T</v>
      </c>
      <c r="AB5" s="24" t="str">
        <f t="shared" si="11"/>
        <v>T</v>
      </c>
      <c r="AC5" s="24" t="str">
        <f t="shared" si="12"/>
        <v>T</v>
      </c>
      <c r="AD5" s="24" t="str">
        <f t="shared" si="13"/>
        <v>T</v>
      </c>
      <c r="AE5" s="24" t="str">
        <f t="shared" si="14"/>
        <v>T</v>
      </c>
      <c r="AF5" s="24" t="str">
        <f t="shared" si="15"/>
        <v>T</v>
      </c>
      <c r="AG5" s="24" t="str">
        <f t="shared" si="16"/>
        <v>T</v>
      </c>
      <c r="AH5" s="24" t="str">
        <f t="shared" si="17"/>
        <v>T</v>
      </c>
      <c r="AI5" s="24" t="str">
        <f t="shared" si="18"/>
        <v>T</v>
      </c>
      <c r="AJ5" s="24" t="str">
        <f t="shared" si="19"/>
        <v>T</v>
      </c>
    </row>
    <row r="6" spans="1:38">
      <c r="A6" s="24" t="s">
        <v>28</v>
      </c>
      <c r="E6" s="24" t="s">
        <v>47</v>
      </c>
      <c r="G6" s="24">
        <v>12</v>
      </c>
      <c r="I6" s="24" t="s">
        <v>60</v>
      </c>
      <c r="K6" s="25" t="s">
        <v>66</v>
      </c>
      <c r="M6" s="25">
        <v>5</v>
      </c>
      <c r="Q6" s="24" t="str">
        <f t="shared" si="0"/>
        <v>A</v>
      </c>
      <c r="R6" s="24" t="str">
        <f t="shared" si="1"/>
        <v>A</v>
      </c>
      <c r="S6" s="24" t="str">
        <f t="shared" si="2"/>
        <v>A</v>
      </c>
      <c r="T6" s="24" t="str">
        <f t="shared" si="3"/>
        <v>A</v>
      </c>
      <c r="U6" s="24" t="str">
        <f t="shared" si="4"/>
        <v>A</v>
      </c>
      <c r="V6" s="24" t="str">
        <f t="shared" si="5"/>
        <v>A</v>
      </c>
      <c r="W6" s="24" t="str">
        <f t="shared" si="6"/>
        <v>A</v>
      </c>
      <c r="X6" s="24" t="str">
        <f t="shared" si="7"/>
        <v>A</v>
      </c>
      <c r="Y6" s="24" t="str">
        <f t="shared" si="8"/>
        <v>A</v>
      </c>
      <c r="Z6" s="24" t="str">
        <f t="shared" si="9"/>
        <v>A</v>
      </c>
      <c r="AA6" s="24" t="str">
        <f t="shared" si="10"/>
        <v>A</v>
      </c>
      <c r="AB6" s="24" t="str">
        <f t="shared" si="11"/>
        <v>A</v>
      </c>
      <c r="AC6" s="24" t="str">
        <f t="shared" si="12"/>
        <v>A</v>
      </c>
      <c r="AD6" s="24" t="str">
        <f t="shared" si="13"/>
        <v>A</v>
      </c>
      <c r="AE6" s="24" t="str">
        <f t="shared" si="14"/>
        <v>A</v>
      </c>
      <c r="AF6" s="24" t="str">
        <f t="shared" si="15"/>
        <v>A</v>
      </c>
      <c r="AG6" s="24" t="str">
        <f t="shared" si="16"/>
        <v>A</v>
      </c>
      <c r="AH6" s="24" t="str">
        <f t="shared" si="17"/>
        <v>A</v>
      </c>
      <c r="AI6" s="24" t="str">
        <f t="shared" si="18"/>
        <v>A</v>
      </c>
      <c r="AJ6" s="24" t="str">
        <f t="shared" si="19"/>
        <v>A</v>
      </c>
    </row>
    <row r="7" spans="1:38">
      <c r="A7" s="24" t="s">
        <v>40</v>
      </c>
      <c r="E7" s="24" t="s">
        <v>48</v>
      </c>
      <c r="G7" s="24">
        <v>12</v>
      </c>
      <c r="I7" s="24" t="s">
        <v>64</v>
      </c>
      <c r="Q7" s="24" t="str">
        <f t="shared" si="0"/>
        <v>X</v>
      </c>
      <c r="R7" s="24" t="str">
        <f t="shared" si="1"/>
        <v>X</v>
      </c>
      <c r="S7" s="24" t="str">
        <f t="shared" si="2"/>
        <v>X</v>
      </c>
      <c r="T7" s="24" t="str">
        <f t="shared" si="3"/>
        <v>X</v>
      </c>
      <c r="U7" s="24" t="str">
        <f t="shared" si="4"/>
        <v>X</v>
      </c>
      <c r="V7" s="24" t="str">
        <f t="shared" si="5"/>
        <v>X</v>
      </c>
      <c r="W7" s="24" t="str">
        <f t="shared" si="6"/>
        <v>X</v>
      </c>
      <c r="X7" s="24" t="str">
        <f t="shared" si="7"/>
        <v>X</v>
      </c>
      <c r="Y7" s="24" t="str">
        <f t="shared" si="8"/>
        <v>X</v>
      </c>
      <c r="Z7" s="24" t="str">
        <f t="shared" si="9"/>
        <v>X</v>
      </c>
      <c r="AA7" s="24" t="str">
        <f t="shared" si="10"/>
        <v>X</v>
      </c>
      <c r="AB7" s="24" t="str">
        <f t="shared" si="11"/>
        <v>X</v>
      </c>
      <c r="AC7" s="24" t="str">
        <f t="shared" si="12"/>
        <v>X</v>
      </c>
      <c r="AD7" s="24" t="str">
        <f t="shared" si="13"/>
        <v>X</v>
      </c>
      <c r="AE7" s="24" t="str">
        <f t="shared" si="14"/>
        <v>X</v>
      </c>
      <c r="AF7" s="24" t="str">
        <f t="shared" si="15"/>
        <v>X</v>
      </c>
      <c r="AG7" s="24" t="str">
        <f t="shared" si="16"/>
        <v>X</v>
      </c>
      <c r="AH7" s="24" t="str">
        <f t="shared" si="17"/>
        <v>X</v>
      </c>
      <c r="AI7" s="24" t="str">
        <f t="shared" si="18"/>
        <v>X</v>
      </c>
      <c r="AJ7" s="24" t="str">
        <f t="shared" si="19"/>
        <v>X</v>
      </c>
    </row>
    <row r="8" spans="1:38">
      <c r="A8" s="24" t="s">
        <v>39</v>
      </c>
      <c r="E8" s="24" t="s">
        <v>49</v>
      </c>
      <c r="G8" s="24">
        <v>12</v>
      </c>
      <c r="I8" s="24" t="s">
        <v>61</v>
      </c>
      <c r="Q8" s="24" t="str">
        <f t="shared" si="0"/>
        <v/>
      </c>
      <c r="R8" s="24" t="str">
        <f t="shared" si="1"/>
        <v/>
      </c>
      <c r="S8" s="24" t="str">
        <f t="shared" si="2"/>
        <v/>
      </c>
      <c r="T8" s="24" t="str">
        <f t="shared" si="3"/>
        <v/>
      </c>
      <c r="U8" s="24" t="str">
        <f t="shared" si="4"/>
        <v/>
      </c>
      <c r="V8" s="24" t="str">
        <f t="shared" si="5"/>
        <v/>
      </c>
      <c r="W8" s="24" t="str">
        <f t="shared" si="6"/>
        <v/>
      </c>
      <c r="X8" s="24" t="str">
        <f t="shared" si="7"/>
        <v/>
      </c>
      <c r="Y8" s="24" t="str">
        <f t="shared" si="8"/>
        <v/>
      </c>
      <c r="Z8" s="24" t="str">
        <f t="shared" si="9"/>
        <v/>
      </c>
      <c r="AA8" s="24" t="str">
        <f t="shared" si="10"/>
        <v/>
      </c>
      <c r="AB8" s="24" t="str">
        <f t="shared" si="11"/>
        <v/>
      </c>
      <c r="AC8" s="24" t="str">
        <f t="shared" si="12"/>
        <v/>
      </c>
      <c r="AD8" s="24" t="str">
        <f t="shared" si="13"/>
        <v/>
      </c>
      <c r="AE8" s="24" t="str">
        <f t="shared" si="14"/>
        <v/>
      </c>
      <c r="AF8" s="24" t="str">
        <f t="shared" si="15"/>
        <v/>
      </c>
      <c r="AG8" s="24" t="str">
        <f t="shared" si="16"/>
        <v/>
      </c>
      <c r="AH8" s="24" t="str">
        <f t="shared" si="17"/>
        <v/>
      </c>
      <c r="AI8" s="24" t="str">
        <f t="shared" si="18"/>
        <v/>
      </c>
      <c r="AJ8" s="24" t="str">
        <f t="shared" si="19"/>
        <v/>
      </c>
    </row>
    <row r="9" spans="1:38">
      <c r="A9" s="24" t="s">
        <v>35</v>
      </c>
      <c r="E9" s="24" t="s">
        <v>50</v>
      </c>
      <c r="G9" s="24">
        <v>12</v>
      </c>
      <c r="I9" s="24" t="s">
        <v>62</v>
      </c>
      <c r="Q9" s="24" t="str">
        <f t="shared" si="0"/>
        <v/>
      </c>
      <c r="R9" s="24" t="str">
        <f t="shared" si="1"/>
        <v/>
      </c>
      <c r="S9" s="24" t="str">
        <f t="shared" si="2"/>
        <v/>
      </c>
      <c r="T9" s="24" t="str">
        <f t="shared" si="3"/>
        <v/>
      </c>
      <c r="U9" s="24" t="str">
        <f t="shared" si="4"/>
        <v/>
      </c>
      <c r="V9" s="24" t="str">
        <f t="shared" si="5"/>
        <v/>
      </c>
      <c r="W9" s="24" t="str">
        <f t="shared" si="6"/>
        <v/>
      </c>
      <c r="X9" s="24" t="str">
        <f t="shared" si="7"/>
        <v/>
      </c>
      <c r="Y9" s="24" t="str">
        <f t="shared" si="8"/>
        <v/>
      </c>
      <c r="Z9" s="24" t="str">
        <f t="shared" si="9"/>
        <v/>
      </c>
      <c r="AA9" s="24" t="str">
        <f t="shared" si="10"/>
        <v/>
      </c>
      <c r="AB9" s="24" t="str">
        <f t="shared" si="11"/>
        <v/>
      </c>
      <c r="AC9" s="24" t="str">
        <f t="shared" si="12"/>
        <v/>
      </c>
      <c r="AD9" s="24" t="str">
        <f t="shared" si="13"/>
        <v/>
      </c>
      <c r="AE9" s="24" t="str">
        <f t="shared" si="14"/>
        <v/>
      </c>
      <c r="AF9" s="24" t="str">
        <f t="shared" si="15"/>
        <v/>
      </c>
      <c r="AG9" s="24" t="str">
        <f t="shared" si="16"/>
        <v/>
      </c>
      <c r="AH9" s="24" t="str">
        <f t="shared" si="17"/>
        <v/>
      </c>
      <c r="AI9" s="24" t="str">
        <f t="shared" si="18"/>
        <v/>
      </c>
      <c r="AJ9" s="24" t="str">
        <f t="shared" si="19"/>
        <v/>
      </c>
    </row>
    <row r="10" spans="1:38">
      <c r="A10" s="24" t="s">
        <v>38</v>
      </c>
      <c r="E10" s="24" t="s">
        <v>51</v>
      </c>
      <c r="G10" s="24">
        <v>8</v>
      </c>
      <c r="I10" s="25" t="s">
        <v>63</v>
      </c>
      <c r="Q10" s="24" t="str">
        <f t="shared" si="0"/>
        <v/>
      </c>
      <c r="R10" s="24" t="str">
        <f t="shared" si="1"/>
        <v/>
      </c>
      <c r="S10" s="24" t="str">
        <f t="shared" si="2"/>
        <v/>
      </c>
      <c r="T10" s="24" t="str">
        <f t="shared" si="3"/>
        <v/>
      </c>
      <c r="U10" s="24" t="str">
        <f t="shared" si="4"/>
        <v/>
      </c>
      <c r="V10" s="24" t="str">
        <f t="shared" si="5"/>
        <v/>
      </c>
      <c r="W10" s="24" t="str">
        <f t="shared" si="6"/>
        <v/>
      </c>
      <c r="X10" s="24" t="str">
        <f t="shared" si="7"/>
        <v/>
      </c>
      <c r="Y10" s="24" t="str">
        <f t="shared" si="8"/>
        <v/>
      </c>
      <c r="Z10" s="24" t="str">
        <f t="shared" si="9"/>
        <v/>
      </c>
      <c r="AA10" s="24" t="str">
        <f t="shared" si="10"/>
        <v/>
      </c>
      <c r="AB10" s="24" t="str">
        <f t="shared" si="11"/>
        <v/>
      </c>
      <c r="AC10" s="24" t="str">
        <f t="shared" si="12"/>
        <v/>
      </c>
      <c r="AD10" s="24" t="str">
        <f t="shared" si="13"/>
        <v/>
      </c>
      <c r="AE10" s="24" t="str">
        <f t="shared" si="14"/>
        <v/>
      </c>
      <c r="AF10" s="24" t="str">
        <f t="shared" si="15"/>
        <v/>
      </c>
      <c r="AG10" s="24" t="str">
        <f t="shared" si="16"/>
        <v/>
      </c>
      <c r="AH10" s="24" t="str">
        <f t="shared" si="17"/>
        <v/>
      </c>
      <c r="AI10" s="24" t="str">
        <f t="shared" si="18"/>
        <v/>
      </c>
      <c r="AJ10" s="24" t="str">
        <f t="shared" si="19"/>
        <v/>
      </c>
    </row>
    <row r="11" spans="1:38">
      <c r="A11" s="24" t="s">
        <v>33</v>
      </c>
      <c r="E11" s="24" t="s">
        <v>52</v>
      </c>
      <c r="G11" s="24">
        <v>8</v>
      </c>
      <c r="Q11" s="25" t="str">
        <f t="shared" si="0"/>
        <v/>
      </c>
      <c r="R11" s="25" t="str">
        <f t="shared" si="1"/>
        <v/>
      </c>
      <c r="S11" s="25" t="str">
        <f t="shared" si="2"/>
        <v/>
      </c>
      <c r="T11" s="25" t="str">
        <f t="shared" si="3"/>
        <v/>
      </c>
      <c r="U11" s="25" t="str">
        <f t="shared" si="4"/>
        <v/>
      </c>
      <c r="V11" s="25" t="str">
        <f t="shared" si="5"/>
        <v/>
      </c>
      <c r="W11" s="25" t="str">
        <f t="shared" si="6"/>
        <v/>
      </c>
      <c r="X11" s="25" t="str">
        <f t="shared" si="7"/>
        <v/>
      </c>
      <c r="Y11" s="25" t="str">
        <f t="shared" si="8"/>
        <v/>
      </c>
      <c r="Z11" s="25" t="str">
        <f t="shared" si="9"/>
        <v/>
      </c>
      <c r="AA11" s="25" t="str">
        <f t="shared" si="10"/>
        <v/>
      </c>
      <c r="AB11" s="25" t="str">
        <f t="shared" si="11"/>
        <v/>
      </c>
      <c r="AC11" s="25" t="str">
        <f t="shared" si="12"/>
        <v/>
      </c>
      <c r="AD11" s="25" t="str">
        <f t="shared" si="13"/>
        <v/>
      </c>
      <c r="AE11" s="25" t="str">
        <f t="shared" si="14"/>
        <v/>
      </c>
      <c r="AF11" s="25" t="str">
        <f t="shared" si="15"/>
        <v/>
      </c>
      <c r="AG11" s="25" t="str">
        <f t="shared" si="16"/>
        <v/>
      </c>
      <c r="AH11" s="25" t="str">
        <f t="shared" si="17"/>
        <v/>
      </c>
      <c r="AI11" s="25" t="str">
        <f t="shared" si="18"/>
        <v/>
      </c>
      <c r="AJ11" s="25" t="str">
        <f t="shared" si="19"/>
        <v/>
      </c>
    </row>
    <row r="12" spans="1:38">
      <c r="A12" s="24" t="s">
        <v>27</v>
      </c>
      <c r="E12" s="24" t="s">
        <v>53</v>
      </c>
      <c r="G12" s="24"/>
    </row>
    <row r="13" spans="1:38">
      <c r="A13" s="24" t="s">
        <v>32</v>
      </c>
      <c r="E13" s="24" t="s">
        <v>54</v>
      </c>
      <c r="G13" s="24"/>
      <c r="Q13" s="23" t="s">
        <v>84</v>
      </c>
    </row>
    <row r="14" spans="1:38">
      <c r="A14" s="24" t="s">
        <v>29</v>
      </c>
      <c r="E14" s="25" t="s">
        <v>71</v>
      </c>
      <c r="G14" s="25"/>
      <c r="Q14" s="21">
        <f>Formular!$I$27</f>
        <v>0</v>
      </c>
      <c r="R14" s="21">
        <f>Formular!$I$28</f>
        <v>0</v>
      </c>
      <c r="S14" s="21">
        <f>Formular!$I$29</f>
        <v>0</v>
      </c>
      <c r="T14" s="21">
        <f>Formular!$I$30</f>
        <v>0</v>
      </c>
      <c r="U14" s="21">
        <f>Formular!$I$31</f>
        <v>0</v>
      </c>
      <c r="V14" s="21">
        <f>Formular!$I$32</f>
        <v>0</v>
      </c>
      <c r="W14" s="21">
        <f>Formular!$I$33</f>
        <v>0</v>
      </c>
      <c r="X14" s="21">
        <f>Formular!$I$34</f>
        <v>0</v>
      </c>
      <c r="Y14" s="21">
        <f>Formular!$I$35</f>
        <v>0</v>
      </c>
      <c r="Z14" s="21">
        <f>Formular!$I$36</f>
        <v>0</v>
      </c>
      <c r="AA14" s="21">
        <f>Formular!$I$37</f>
        <v>0</v>
      </c>
      <c r="AB14" s="21">
        <f>Formular!$I$38</f>
        <v>0</v>
      </c>
      <c r="AC14" s="21">
        <f>Formular!$I$39</f>
        <v>0</v>
      </c>
      <c r="AD14" s="21">
        <f>Formular!$I$40</f>
        <v>0</v>
      </c>
      <c r="AE14" s="21">
        <f>Formular!$I$41</f>
        <v>0</v>
      </c>
      <c r="AF14" s="21">
        <f>Formular!$I$42</f>
        <v>0</v>
      </c>
      <c r="AG14" s="21">
        <f>Formular!$I$43</f>
        <v>0</v>
      </c>
      <c r="AH14" s="21">
        <f>Formular!$I$44</f>
        <v>0</v>
      </c>
      <c r="AI14" s="21">
        <f>Formular!$I$45</f>
        <v>0</v>
      </c>
      <c r="AJ14" s="21">
        <f>Formular!$I$46</f>
        <v>0</v>
      </c>
    </row>
    <row r="15" spans="1:38">
      <c r="A15" s="24" t="s">
        <v>42</v>
      </c>
      <c r="Q15" s="24" t="str">
        <f>IF(IF(OR(Q$14="JB",Q$14="KV",Q$14="MA",Q$14="MT",Q$14="OB",Q$14="RG",Q$14="RV",Q$14="VK"),$I2,$K2)=0,"",IF(OR(Q$14="JB",Q$14="KV",Q$14="MA",Q$14="MT",Q$14="OB",Q$14="RG",Q$14="RV",Q$14="VK"),$I2,$K2))</f>
        <v>C</v>
      </c>
      <c r="R15" s="24" t="str">
        <f t="shared" ref="R15:AJ23" si="20">IF(IF(OR(R$14="JB",R$14="KV",R$14="MA",R$14="MT",R$14="OB",R$14="RG",R$14="RV",R$14="VK"),$I2,$K2)=0,"",IF(OR(R$14="JB",R$14="KV",R$14="MA",R$14="MT",R$14="OB",R$14="RG",R$14="RV",R$14="VK"),$I2,$K2))</f>
        <v>C</v>
      </c>
      <c r="S15" s="24" t="str">
        <f t="shared" si="20"/>
        <v>C</v>
      </c>
      <c r="T15" s="24" t="str">
        <f t="shared" si="20"/>
        <v>C</v>
      </c>
      <c r="U15" s="24" t="str">
        <f t="shared" si="20"/>
        <v>C</v>
      </c>
      <c r="V15" s="24" t="str">
        <f t="shared" si="20"/>
        <v>C</v>
      </c>
      <c r="W15" s="24" t="str">
        <f t="shared" si="20"/>
        <v>C</v>
      </c>
      <c r="X15" s="24" t="str">
        <f t="shared" si="20"/>
        <v>C</v>
      </c>
      <c r="Y15" s="24" t="str">
        <f t="shared" si="20"/>
        <v>C</v>
      </c>
      <c r="Z15" s="24" t="str">
        <f t="shared" si="20"/>
        <v>C</v>
      </c>
      <c r="AA15" s="24" t="str">
        <f t="shared" si="20"/>
        <v>C</v>
      </c>
      <c r="AB15" s="24" t="str">
        <f t="shared" si="20"/>
        <v>C</v>
      </c>
      <c r="AC15" s="24" t="str">
        <f t="shared" si="20"/>
        <v>C</v>
      </c>
      <c r="AD15" s="24" t="str">
        <f t="shared" si="20"/>
        <v>C</v>
      </c>
      <c r="AE15" s="24" t="str">
        <f t="shared" si="20"/>
        <v>C</v>
      </c>
      <c r="AF15" s="24" t="str">
        <f t="shared" si="20"/>
        <v>C</v>
      </c>
      <c r="AG15" s="24" t="str">
        <f t="shared" si="20"/>
        <v>C</v>
      </c>
      <c r="AH15" s="24" t="str">
        <f t="shared" si="20"/>
        <v>C</v>
      </c>
      <c r="AI15" s="24" t="str">
        <f t="shared" si="20"/>
        <v>C</v>
      </c>
      <c r="AJ15" s="24" t="str">
        <f t="shared" si="20"/>
        <v>C</v>
      </c>
    </row>
    <row r="16" spans="1:38">
      <c r="A16" s="24" t="s">
        <v>34</v>
      </c>
      <c r="Q16" s="24" t="str">
        <f t="shared" ref="Q16:AF23" si="21">IF(IF(OR(Q$14="JB",Q$14="KV",Q$14="MA",Q$14="MT",Q$14="OB",Q$14="RG",Q$14="RV",Q$14="VK"),$I3,$K3)=0,"",IF(OR(Q$14="JB",Q$14="KV",Q$14="MA",Q$14="MT",Q$14="OB",Q$14="RG",Q$14="RV",Q$14="VK"),$I3,$K3))</f>
        <v>H</v>
      </c>
      <c r="R16" s="24" t="str">
        <f t="shared" si="21"/>
        <v>H</v>
      </c>
      <c r="S16" s="24" t="str">
        <f t="shared" si="21"/>
        <v>H</v>
      </c>
      <c r="T16" s="24" t="str">
        <f t="shared" si="21"/>
        <v>H</v>
      </c>
      <c r="U16" s="24" t="str">
        <f t="shared" si="21"/>
        <v>H</v>
      </c>
      <c r="V16" s="24" t="str">
        <f t="shared" si="21"/>
        <v>H</v>
      </c>
      <c r="W16" s="24" t="str">
        <f t="shared" si="21"/>
        <v>H</v>
      </c>
      <c r="X16" s="24" t="str">
        <f t="shared" si="21"/>
        <v>H</v>
      </c>
      <c r="Y16" s="24" t="str">
        <f t="shared" si="21"/>
        <v>H</v>
      </c>
      <c r="Z16" s="24" t="str">
        <f t="shared" si="21"/>
        <v>H</v>
      </c>
      <c r="AA16" s="24" t="str">
        <f t="shared" si="21"/>
        <v>H</v>
      </c>
      <c r="AB16" s="24" t="str">
        <f t="shared" si="21"/>
        <v>H</v>
      </c>
      <c r="AC16" s="24" t="str">
        <f t="shared" si="21"/>
        <v>H</v>
      </c>
      <c r="AD16" s="24" t="str">
        <f t="shared" si="21"/>
        <v>H</v>
      </c>
      <c r="AE16" s="24" t="str">
        <f t="shared" si="21"/>
        <v>H</v>
      </c>
      <c r="AF16" s="24" t="str">
        <f t="shared" si="21"/>
        <v>H</v>
      </c>
      <c r="AG16" s="24" t="str">
        <f t="shared" si="20"/>
        <v>H</v>
      </c>
      <c r="AH16" s="24" t="str">
        <f t="shared" si="20"/>
        <v>H</v>
      </c>
      <c r="AI16" s="24" t="str">
        <f t="shared" si="20"/>
        <v>H</v>
      </c>
      <c r="AJ16" s="24" t="str">
        <f t="shared" si="20"/>
        <v>H</v>
      </c>
    </row>
    <row r="17" spans="1:36">
      <c r="A17" s="24" t="s">
        <v>36</v>
      </c>
      <c r="Q17" s="24" t="str">
        <f t="shared" si="21"/>
        <v>T</v>
      </c>
      <c r="R17" s="24" t="str">
        <f t="shared" si="20"/>
        <v>T</v>
      </c>
      <c r="S17" s="24" t="str">
        <f t="shared" si="20"/>
        <v>T</v>
      </c>
      <c r="T17" s="24" t="str">
        <f t="shared" si="20"/>
        <v>T</v>
      </c>
      <c r="U17" s="24" t="str">
        <f t="shared" si="20"/>
        <v>T</v>
      </c>
      <c r="V17" s="24" t="str">
        <f t="shared" si="20"/>
        <v>T</v>
      </c>
      <c r="W17" s="24" t="str">
        <f t="shared" si="20"/>
        <v>T</v>
      </c>
      <c r="X17" s="24" t="str">
        <f t="shared" si="20"/>
        <v>T</v>
      </c>
      <c r="Y17" s="24" t="str">
        <f t="shared" si="20"/>
        <v>T</v>
      </c>
      <c r="Z17" s="24" t="str">
        <f t="shared" si="20"/>
        <v>T</v>
      </c>
      <c r="AA17" s="24" t="str">
        <f t="shared" si="20"/>
        <v>T</v>
      </c>
      <c r="AB17" s="24" t="str">
        <f t="shared" si="20"/>
        <v>T</v>
      </c>
      <c r="AC17" s="24" t="str">
        <f t="shared" si="20"/>
        <v>T</v>
      </c>
      <c r="AD17" s="24" t="str">
        <f t="shared" si="20"/>
        <v>T</v>
      </c>
      <c r="AE17" s="24" t="str">
        <f t="shared" si="20"/>
        <v>T</v>
      </c>
      <c r="AF17" s="24" t="str">
        <f t="shared" si="20"/>
        <v>T</v>
      </c>
      <c r="AG17" s="24" t="str">
        <f t="shared" si="20"/>
        <v>T</v>
      </c>
      <c r="AH17" s="24" t="str">
        <f t="shared" si="20"/>
        <v>T</v>
      </c>
      <c r="AI17" s="24" t="str">
        <f t="shared" si="20"/>
        <v>T</v>
      </c>
      <c r="AJ17" s="24" t="str">
        <f t="shared" si="20"/>
        <v>T</v>
      </c>
    </row>
    <row r="18" spans="1:36">
      <c r="A18" s="25" t="s">
        <v>30</v>
      </c>
      <c r="Q18" s="24" t="str">
        <f t="shared" si="21"/>
        <v>A</v>
      </c>
      <c r="R18" s="24" t="str">
        <f t="shared" si="20"/>
        <v>A</v>
      </c>
      <c r="S18" s="24" t="str">
        <f t="shared" si="20"/>
        <v>A</v>
      </c>
      <c r="T18" s="24" t="str">
        <f t="shared" si="20"/>
        <v>A</v>
      </c>
      <c r="U18" s="24" t="str">
        <f t="shared" si="20"/>
        <v>A</v>
      </c>
      <c r="V18" s="24" t="str">
        <f t="shared" si="20"/>
        <v>A</v>
      </c>
      <c r="W18" s="24" t="str">
        <f t="shared" si="20"/>
        <v>A</v>
      </c>
      <c r="X18" s="24" t="str">
        <f t="shared" si="20"/>
        <v>A</v>
      </c>
      <c r="Y18" s="24" t="str">
        <f t="shared" si="20"/>
        <v>A</v>
      </c>
      <c r="Z18" s="24" t="str">
        <f t="shared" si="20"/>
        <v>A</v>
      </c>
      <c r="AA18" s="24" t="str">
        <f t="shared" si="20"/>
        <v>A</v>
      </c>
      <c r="AB18" s="24" t="str">
        <f t="shared" si="20"/>
        <v>A</v>
      </c>
      <c r="AC18" s="24" t="str">
        <f t="shared" si="20"/>
        <v>A</v>
      </c>
      <c r="AD18" s="24" t="str">
        <f t="shared" si="20"/>
        <v>A</v>
      </c>
      <c r="AE18" s="24" t="str">
        <f t="shared" si="20"/>
        <v>A</v>
      </c>
      <c r="AF18" s="24" t="str">
        <f t="shared" si="20"/>
        <v>A</v>
      </c>
      <c r="AG18" s="24" t="str">
        <f t="shared" si="20"/>
        <v>A</v>
      </c>
      <c r="AH18" s="24" t="str">
        <f t="shared" si="20"/>
        <v>A</v>
      </c>
      <c r="AI18" s="24" t="str">
        <f t="shared" si="20"/>
        <v>A</v>
      </c>
      <c r="AJ18" s="24" t="str">
        <f t="shared" si="20"/>
        <v>A</v>
      </c>
    </row>
    <row r="19" spans="1:36">
      <c r="Q19" s="24" t="str">
        <f t="shared" si="21"/>
        <v>X</v>
      </c>
      <c r="R19" s="24" t="str">
        <f t="shared" si="20"/>
        <v>X</v>
      </c>
      <c r="S19" s="24" t="str">
        <f t="shared" si="20"/>
        <v>X</v>
      </c>
      <c r="T19" s="24" t="str">
        <f t="shared" si="20"/>
        <v>X</v>
      </c>
      <c r="U19" s="24" t="str">
        <f t="shared" si="20"/>
        <v>X</v>
      </c>
      <c r="V19" s="24" t="str">
        <f t="shared" si="20"/>
        <v>X</v>
      </c>
      <c r="W19" s="24" t="str">
        <f t="shared" si="20"/>
        <v>X</v>
      </c>
      <c r="X19" s="24" t="str">
        <f t="shared" si="20"/>
        <v>X</v>
      </c>
      <c r="Y19" s="24" t="str">
        <f t="shared" si="20"/>
        <v>X</v>
      </c>
      <c r="Z19" s="24" t="str">
        <f t="shared" si="20"/>
        <v>X</v>
      </c>
      <c r="AA19" s="24" t="str">
        <f t="shared" si="20"/>
        <v>X</v>
      </c>
      <c r="AB19" s="24" t="str">
        <f t="shared" si="20"/>
        <v>X</v>
      </c>
      <c r="AC19" s="24" t="str">
        <f t="shared" si="20"/>
        <v>X</v>
      </c>
      <c r="AD19" s="24" t="str">
        <f t="shared" si="20"/>
        <v>X</v>
      </c>
      <c r="AE19" s="24" t="str">
        <f t="shared" si="20"/>
        <v>X</v>
      </c>
      <c r="AF19" s="24" t="str">
        <f t="shared" si="20"/>
        <v>X</v>
      </c>
      <c r="AG19" s="24" t="str">
        <f t="shared" si="20"/>
        <v>X</v>
      </c>
      <c r="AH19" s="24" t="str">
        <f t="shared" si="20"/>
        <v>X</v>
      </c>
      <c r="AI19" s="24" t="str">
        <f t="shared" si="20"/>
        <v>X</v>
      </c>
      <c r="AJ19" s="24" t="str">
        <f t="shared" si="20"/>
        <v>X</v>
      </c>
    </row>
    <row r="20" spans="1:36">
      <c r="Q20" s="24" t="str">
        <f t="shared" si="21"/>
        <v/>
      </c>
      <c r="R20" s="24" t="str">
        <f t="shared" si="20"/>
        <v/>
      </c>
      <c r="S20" s="24" t="str">
        <f t="shared" si="20"/>
        <v/>
      </c>
      <c r="T20" s="24" t="str">
        <f t="shared" si="20"/>
        <v/>
      </c>
      <c r="U20" s="24" t="str">
        <f t="shared" si="20"/>
        <v/>
      </c>
      <c r="V20" s="24" t="str">
        <f t="shared" si="20"/>
        <v/>
      </c>
      <c r="W20" s="24" t="str">
        <f t="shared" si="20"/>
        <v/>
      </c>
      <c r="X20" s="24" t="str">
        <f t="shared" si="20"/>
        <v/>
      </c>
      <c r="Y20" s="24" t="str">
        <f t="shared" si="20"/>
        <v/>
      </c>
      <c r="Z20" s="24" t="str">
        <f t="shared" si="20"/>
        <v/>
      </c>
      <c r="AA20" s="24" t="str">
        <f t="shared" si="20"/>
        <v/>
      </c>
      <c r="AB20" s="24" t="str">
        <f t="shared" si="20"/>
        <v/>
      </c>
      <c r="AC20" s="24" t="str">
        <f t="shared" si="20"/>
        <v/>
      </c>
      <c r="AD20" s="24" t="str">
        <f t="shared" si="20"/>
        <v/>
      </c>
      <c r="AE20" s="24" t="str">
        <f t="shared" si="20"/>
        <v/>
      </c>
      <c r="AF20" s="24" t="str">
        <f t="shared" si="20"/>
        <v/>
      </c>
      <c r="AG20" s="24" t="str">
        <f t="shared" si="20"/>
        <v/>
      </c>
      <c r="AH20" s="24" t="str">
        <f t="shared" si="20"/>
        <v/>
      </c>
      <c r="AI20" s="24" t="str">
        <f t="shared" si="20"/>
        <v/>
      </c>
      <c r="AJ20" s="24" t="str">
        <f t="shared" si="20"/>
        <v/>
      </c>
    </row>
    <row r="21" spans="1:36">
      <c r="Q21" s="24" t="str">
        <f t="shared" si="21"/>
        <v/>
      </c>
      <c r="R21" s="24" t="str">
        <f t="shared" si="20"/>
        <v/>
      </c>
      <c r="S21" s="24" t="str">
        <f t="shared" si="20"/>
        <v/>
      </c>
      <c r="T21" s="24" t="str">
        <f t="shared" si="20"/>
        <v/>
      </c>
      <c r="U21" s="24" t="str">
        <f t="shared" si="20"/>
        <v/>
      </c>
      <c r="V21" s="24" t="str">
        <f t="shared" si="20"/>
        <v/>
      </c>
      <c r="W21" s="24" t="str">
        <f t="shared" si="20"/>
        <v/>
      </c>
      <c r="X21" s="24" t="str">
        <f t="shared" si="20"/>
        <v/>
      </c>
      <c r="Y21" s="24" t="str">
        <f t="shared" si="20"/>
        <v/>
      </c>
      <c r="Z21" s="24" t="str">
        <f t="shared" si="20"/>
        <v/>
      </c>
      <c r="AA21" s="24" t="str">
        <f t="shared" si="20"/>
        <v/>
      </c>
      <c r="AB21" s="24" t="str">
        <f t="shared" si="20"/>
        <v/>
      </c>
      <c r="AC21" s="24" t="str">
        <f t="shared" si="20"/>
        <v/>
      </c>
      <c r="AD21" s="24" t="str">
        <f t="shared" si="20"/>
        <v/>
      </c>
      <c r="AE21" s="24" t="str">
        <f t="shared" si="20"/>
        <v/>
      </c>
      <c r="AF21" s="24" t="str">
        <f t="shared" si="20"/>
        <v/>
      </c>
      <c r="AG21" s="24" t="str">
        <f t="shared" si="20"/>
        <v/>
      </c>
      <c r="AH21" s="24" t="str">
        <f t="shared" si="20"/>
        <v/>
      </c>
      <c r="AI21" s="24" t="str">
        <f t="shared" si="20"/>
        <v/>
      </c>
      <c r="AJ21" s="24" t="str">
        <f t="shared" si="20"/>
        <v/>
      </c>
    </row>
    <row r="22" spans="1:36">
      <c r="Q22" s="24" t="str">
        <f t="shared" si="21"/>
        <v/>
      </c>
      <c r="R22" s="24" t="str">
        <f t="shared" si="20"/>
        <v/>
      </c>
      <c r="S22" s="24" t="str">
        <f t="shared" si="20"/>
        <v/>
      </c>
      <c r="T22" s="24" t="str">
        <f t="shared" si="20"/>
        <v/>
      </c>
      <c r="U22" s="24" t="str">
        <f t="shared" si="20"/>
        <v/>
      </c>
      <c r="V22" s="24" t="str">
        <f t="shared" si="20"/>
        <v/>
      </c>
      <c r="W22" s="24" t="str">
        <f t="shared" si="20"/>
        <v/>
      </c>
      <c r="X22" s="24" t="str">
        <f t="shared" si="20"/>
        <v/>
      </c>
      <c r="Y22" s="24" t="str">
        <f t="shared" si="20"/>
        <v/>
      </c>
      <c r="Z22" s="24" t="str">
        <f t="shared" si="20"/>
        <v/>
      </c>
      <c r="AA22" s="24" t="str">
        <f t="shared" si="20"/>
        <v/>
      </c>
      <c r="AB22" s="24" t="str">
        <f t="shared" si="20"/>
        <v/>
      </c>
      <c r="AC22" s="24" t="str">
        <f t="shared" si="20"/>
        <v/>
      </c>
      <c r="AD22" s="24" t="str">
        <f t="shared" si="20"/>
        <v/>
      </c>
      <c r="AE22" s="24" t="str">
        <f t="shared" si="20"/>
        <v/>
      </c>
      <c r="AF22" s="24" t="str">
        <f t="shared" si="20"/>
        <v/>
      </c>
      <c r="AG22" s="24" t="str">
        <f t="shared" si="20"/>
        <v/>
      </c>
      <c r="AH22" s="24" t="str">
        <f t="shared" si="20"/>
        <v/>
      </c>
      <c r="AI22" s="24" t="str">
        <f t="shared" si="20"/>
        <v/>
      </c>
      <c r="AJ22" s="24" t="str">
        <f t="shared" si="20"/>
        <v/>
      </c>
    </row>
    <row r="23" spans="1:36">
      <c r="Q23" s="25" t="str">
        <f t="shared" si="21"/>
        <v/>
      </c>
      <c r="R23" s="25" t="str">
        <f t="shared" si="20"/>
        <v/>
      </c>
      <c r="S23" s="25" t="str">
        <f t="shared" si="20"/>
        <v/>
      </c>
      <c r="T23" s="25" t="str">
        <f t="shared" si="20"/>
        <v/>
      </c>
      <c r="U23" s="25" t="str">
        <f t="shared" si="20"/>
        <v/>
      </c>
      <c r="V23" s="25" t="str">
        <f t="shared" si="20"/>
        <v/>
      </c>
      <c r="W23" s="25" t="str">
        <f t="shared" si="20"/>
        <v/>
      </c>
      <c r="X23" s="25" t="str">
        <f t="shared" si="20"/>
        <v/>
      </c>
      <c r="Y23" s="25" t="str">
        <f t="shared" si="20"/>
        <v/>
      </c>
      <c r="Z23" s="25" t="str">
        <f t="shared" si="20"/>
        <v/>
      </c>
      <c r="AA23" s="25" t="str">
        <f t="shared" si="20"/>
        <v/>
      </c>
      <c r="AB23" s="25" t="str">
        <f t="shared" si="20"/>
        <v/>
      </c>
      <c r="AC23" s="25" t="str">
        <f t="shared" si="20"/>
        <v/>
      </c>
      <c r="AD23" s="25" t="str">
        <f t="shared" si="20"/>
        <v/>
      </c>
      <c r="AE23" s="25" t="str">
        <f t="shared" si="20"/>
        <v/>
      </c>
      <c r="AF23" s="25" t="str">
        <f t="shared" si="20"/>
        <v/>
      </c>
      <c r="AG23" s="25" t="str">
        <f t="shared" si="20"/>
        <v/>
      </c>
      <c r="AH23" s="25" t="str">
        <f t="shared" si="20"/>
        <v/>
      </c>
      <c r="AI23" s="25" t="str">
        <f t="shared" si="20"/>
        <v/>
      </c>
      <c r="AJ23" s="25" t="str">
        <f t="shared" si="20"/>
        <v/>
      </c>
    </row>
  </sheetData>
  <sheetProtection algorithmName="SHA-512" hashValue="ia6lqRocgWUAUKryniX9QvALwvKyuPTgBdpbqlnzo0ZcE8iXTibuVt+q4sdbiGhZXz33MnuDBkPs0mRnu5MMKA==" saltValue="Hz+fzIR3PVjbyZE5fpU2Mg==" spinCount="100000" sheet="1" objects="1" scenarios="1"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ffb7b-013f-4e95-98a5-cef5d5206e90" xsi:nil="true"/>
    <lcf76f155ced4ddcb4097134ff3c332f xmlns="c34681d1-b839-44f5-a7fd-ba53d721a3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DC5D8136C1AB459EF2F623775D0567" ma:contentTypeVersion="17" ma:contentTypeDescription="Ein neues Dokument erstellen." ma:contentTypeScope="" ma:versionID="6f186ef12a95268aaed247d244470942">
  <xsd:schema xmlns:xsd="http://www.w3.org/2001/XMLSchema" xmlns:xs="http://www.w3.org/2001/XMLSchema" xmlns:p="http://schemas.microsoft.com/office/2006/metadata/properties" xmlns:ns2="f7bffb7b-013f-4e95-98a5-cef5d5206e90" xmlns:ns3="c34681d1-b839-44f5-a7fd-ba53d721a356" targetNamespace="http://schemas.microsoft.com/office/2006/metadata/properties" ma:root="true" ma:fieldsID="0c8cb59c1a4027195c176cc776aa28d2" ns2:_="" ns3:_="">
    <xsd:import namespace="f7bffb7b-013f-4e95-98a5-cef5d5206e90"/>
    <xsd:import namespace="c34681d1-b839-44f5-a7fd-ba53d721a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b7b-013f-4e95-98a5-cef5d5206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dfea41-42ec-478e-8835-34adaf5481f5}" ma:internalName="TaxCatchAll" ma:showField="CatchAllData" ma:web="f7bffb7b-013f-4e95-98a5-cef5d5206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681d1-b839-44f5-a7fd-ba53d721a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03e6f2-998b-450d-8e66-79b1b337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E25096-C172-458D-93BE-282596D384BA}">
  <ds:schemaRefs>
    <ds:schemaRef ds:uri="http://schemas.microsoft.com/office/2006/metadata/properties"/>
    <ds:schemaRef ds:uri="http://schemas.microsoft.com/office/infopath/2007/PartnerControls"/>
    <ds:schemaRef ds:uri="f7bffb7b-013f-4e95-98a5-cef5d5206e90"/>
    <ds:schemaRef ds:uri="c34681d1-b839-44f5-a7fd-ba53d721a356"/>
  </ds:schemaRefs>
</ds:datastoreItem>
</file>

<file path=customXml/itemProps2.xml><?xml version="1.0" encoding="utf-8"?>
<ds:datastoreItem xmlns:ds="http://schemas.openxmlformats.org/officeDocument/2006/customXml" ds:itemID="{944E8ABD-5BDD-4B06-9C14-658F18542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ffb7b-013f-4e95-98a5-cef5d5206e90"/>
    <ds:schemaRef ds:uri="c34681d1-b839-44f5-a7fd-ba53d721a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F2A008-9A4F-48F8-AB8A-FCEB500AAC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Listen</vt:lpstr>
      <vt:lpstr>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Thomet Yves</cp:lastModifiedBy>
  <cp:lastPrinted>2023-11-28T15:37:23Z</cp:lastPrinted>
  <dcterms:created xsi:type="dcterms:W3CDTF">2008-12-23T18:34:44Z</dcterms:created>
  <dcterms:modified xsi:type="dcterms:W3CDTF">2023-12-20T13:54:57Z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	2055</vt:lpwstr>
  </property>
  <property fmtid="{D5CDD505-2E9C-101B-9397-08002B2CF9AE}" pid="5" name="ContentTypeId">
    <vt:lpwstr>0x0101006BDC5D8136C1AB459EF2F623775D0567</vt:lpwstr>
  </property>
  <property fmtid="{D5CDD505-2E9C-101B-9397-08002B2CF9AE}" pid="6" name="Order">
    <vt:r8>2819800</vt:r8>
  </property>
</Properties>
</file>